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987 Обучение рабочих и специалистов 2024\ЗК МСП СКС-2987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Обоснование!$A$17:$AC$82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Обоснование!$A$1:$AC$96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81" i="1" l="1"/>
  <c r="AC81" i="1" s="1"/>
  <c r="Z81" i="1"/>
  <c r="AA80" i="1"/>
  <c r="AC80" i="1" s="1"/>
  <c r="Z80" i="1"/>
  <c r="AA79" i="1"/>
  <c r="AC79" i="1" s="1"/>
  <c r="Z79" i="1"/>
  <c r="AA78" i="1"/>
  <c r="AC78" i="1" s="1"/>
  <c r="Z78" i="1"/>
  <c r="AA77" i="1"/>
  <c r="AC77" i="1" s="1"/>
  <c r="Z77" i="1"/>
  <c r="AA76" i="1"/>
  <c r="AC76" i="1" s="1"/>
  <c r="Z76" i="1"/>
  <c r="AA75" i="1"/>
  <c r="AC75" i="1" s="1"/>
  <c r="Z75" i="1"/>
  <c r="AA74" i="1"/>
  <c r="AC74" i="1" s="1"/>
  <c r="Z74" i="1"/>
  <c r="AA73" i="1"/>
  <c r="AC73" i="1" s="1"/>
  <c r="Z73" i="1"/>
  <c r="AA72" i="1"/>
  <c r="AC72" i="1" s="1"/>
  <c r="Z72" i="1"/>
  <c r="AA71" i="1"/>
  <c r="AC71" i="1" s="1"/>
  <c r="Z71" i="1"/>
  <c r="AA70" i="1"/>
  <c r="AC70" i="1" s="1"/>
  <c r="Z70" i="1"/>
  <c r="AA69" i="1"/>
  <c r="AC69" i="1" s="1"/>
  <c r="Z69" i="1"/>
  <c r="AA68" i="1"/>
  <c r="AC68" i="1" s="1"/>
  <c r="Z68" i="1"/>
  <c r="AA67" i="1"/>
  <c r="Z67" i="1"/>
  <c r="AA66" i="1"/>
  <c r="AC66" i="1" s="1"/>
  <c r="Z66" i="1"/>
  <c r="AA65" i="1"/>
  <c r="AC65" i="1" s="1"/>
  <c r="Z65" i="1"/>
  <c r="AA64" i="1"/>
  <c r="AC64" i="1" s="1"/>
  <c r="Z64" i="1"/>
  <c r="AA63" i="1"/>
  <c r="AC63" i="1" s="1"/>
  <c r="Z63" i="1"/>
  <c r="AA62" i="1"/>
  <c r="AC62" i="1" s="1"/>
  <c r="Z62" i="1"/>
  <c r="AA61" i="1"/>
  <c r="AC61" i="1" s="1"/>
  <c r="Z61" i="1"/>
  <c r="AA60" i="1"/>
  <c r="AC60" i="1" s="1"/>
  <c r="Z60" i="1"/>
  <c r="AA59" i="1"/>
  <c r="AC59" i="1" s="1"/>
  <c r="Z59" i="1"/>
  <c r="AA58" i="1"/>
  <c r="AC58" i="1" s="1"/>
  <c r="Z58" i="1"/>
  <c r="AA57" i="1"/>
  <c r="AC57" i="1" s="1"/>
  <c r="Z57" i="1"/>
  <c r="AA56" i="1"/>
  <c r="AC56" i="1" s="1"/>
  <c r="Z56" i="1"/>
  <c r="AA55" i="1"/>
  <c r="AC55" i="1" s="1"/>
  <c r="Z55" i="1"/>
  <c r="AA54" i="1"/>
  <c r="AC54" i="1" s="1"/>
  <c r="Z54" i="1"/>
  <c r="AA53" i="1"/>
  <c r="AC53" i="1" s="1"/>
  <c r="Z53" i="1"/>
  <c r="AA52" i="1"/>
  <c r="AC52" i="1" s="1"/>
  <c r="Z52" i="1"/>
  <c r="AA51" i="1"/>
  <c r="AC51" i="1" s="1"/>
  <c r="Z51" i="1"/>
  <c r="AA50" i="1"/>
  <c r="AC50" i="1" s="1"/>
  <c r="Z50" i="1"/>
  <c r="AA49" i="1"/>
  <c r="AC49" i="1" s="1"/>
  <c r="Z49" i="1"/>
  <c r="AA48" i="1"/>
  <c r="AC48" i="1" s="1"/>
  <c r="Z48" i="1"/>
  <c r="AA47" i="1"/>
  <c r="AB47" i="1" s="1"/>
  <c r="Z47" i="1"/>
  <c r="AA46" i="1"/>
  <c r="AB46" i="1" s="1"/>
  <c r="Z46" i="1"/>
  <c r="AA45" i="1"/>
  <c r="AC45" i="1" s="1"/>
  <c r="Z45" i="1"/>
  <c r="AA44" i="1"/>
  <c r="AC44" i="1" s="1"/>
  <c r="Z44" i="1"/>
  <c r="AA43" i="1"/>
  <c r="AB43" i="1" s="1"/>
  <c r="Z43" i="1"/>
  <c r="AA42" i="1"/>
  <c r="AC42" i="1" s="1"/>
  <c r="Z42" i="1"/>
  <c r="AA41" i="1"/>
  <c r="AB41" i="1" s="1"/>
  <c r="Z41" i="1"/>
  <c r="AA40" i="1"/>
  <c r="AB40" i="1" s="1"/>
  <c r="Z40" i="1"/>
  <c r="AA39" i="1"/>
  <c r="AC39" i="1" s="1"/>
  <c r="Z39" i="1"/>
  <c r="AA38" i="1"/>
  <c r="AB38" i="1" s="1"/>
  <c r="Z38" i="1"/>
  <c r="AA37" i="1"/>
  <c r="AC37" i="1" s="1"/>
  <c r="Z37" i="1"/>
  <c r="AA36" i="1"/>
  <c r="AB36" i="1" s="1"/>
  <c r="Z36" i="1"/>
  <c r="AA35" i="1"/>
  <c r="AC35" i="1" s="1"/>
  <c r="Z35" i="1"/>
  <c r="AA34" i="1"/>
  <c r="AB34" i="1" s="1"/>
  <c r="Z34" i="1"/>
  <c r="AA33" i="1"/>
  <c r="AC33" i="1" s="1"/>
  <c r="Z33" i="1"/>
  <c r="AA32" i="1"/>
  <c r="AB32" i="1" s="1"/>
  <c r="Z32" i="1"/>
  <c r="AA31" i="1"/>
  <c r="AC31" i="1" s="1"/>
  <c r="Z31" i="1"/>
  <c r="AA30" i="1"/>
  <c r="AB30" i="1" s="1"/>
  <c r="Z30" i="1"/>
  <c r="AA29" i="1"/>
  <c r="Z29" i="1"/>
  <c r="AA28" i="1"/>
  <c r="AB28" i="1" s="1"/>
  <c r="Z28" i="1"/>
  <c r="AA27" i="1"/>
  <c r="AC27" i="1" s="1"/>
  <c r="Z27" i="1"/>
  <c r="AA26" i="1"/>
  <c r="AB26" i="1" s="1"/>
  <c r="Z26" i="1"/>
  <c r="AA25" i="1"/>
  <c r="Z25" i="1"/>
  <c r="AA24" i="1"/>
  <c r="AB24" i="1" s="1"/>
  <c r="Z24" i="1"/>
  <c r="AA23" i="1"/>
  <c r="AC23" i="1" s="1"/>
  <c r="Z23" i="1"/>
  <c r="AA22" i="1"/>
  <c r="AB22" i="1" s="1"/>
  <c r="Z22" i="1"/>
  <c r="AA21" i="1"/>
  <c r="AC21" i="1" s="1"/>
  <c r="Z21" i="1"/>
  <c r="AA20" i="1"/>
  <c r="AB20" i="1" s="1"/>
  <c r="Z20" i="1"/>
  <c r="AA19" i="1"/>
  <c r="AC19" i="1" s="1"/>
  <c r="Z19" i="1"/>
  <c r="AA18" i="1"/>
  <c r="AB18" i="1" s="1"/>
  <c r="Z18" i="1"/>
  <c r="AC18" i="1" l="1"/>
  <c r="AC20" i="1"/>
  <c r="AC22" i="1"/>
  <c r="AC24" i="1"/>
  <c r="AC28" i="1"/>
  <c r="AC30" i="1"/>
  <c r="AC32" i="1"/>
  <c r="AC34" i="1"/>
  <c r="AC36" i="1"/>
  <c r="AC38" i="1"/>
  <c r="AC40" i="1"/>
  <c r="AC41" i="1"/>
  <c r="AC43" i="1"/>
  <c r="AC46" i="1"/>
  <c r="AC47" i="1"/>
  <c r="AB19" i="1"/>
  <c r="AB21" i="1"/>
  <c r="AB23" i="1"/>
  <c r="AB25" i="1"/>
  <c r="AB27" i="1"/>
  <c r="AB29" i="1"/>
  <c r="AB31" i="1"/>
  <c r="AB33" i="1"/>
  <c r="AB35" i="1"/>
  <c r="AB37" i="1"/>
  <c r="AB39" i="1"/>
  <c r="AB42" i="1"/>
  <c r="AB44" i="1"/>
  <c r="AB45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 l="1"/>
</calcChain>
</file>

<file path=xl/comments1.xml><?xml version="1.0" encoding="utf-8"?>
<comments xmlns="http://schemas.openxmlformats.org/spreadsheetml/2006/main">
  <authors>
    <author/>
  </authors>
  <commentList>
    <comment ref="P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2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2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2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2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2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3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4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5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6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0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1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2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3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4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5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6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7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7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7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7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7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7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<sst xmlns="http://schemas.openxmlformats.org/spreadsheetml/2006/main" count="268" uniqueCount="141">
  <si>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</si>
  <si>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</si>
  <si>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</si>
  <si>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</si>
  <si>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</si>
  <si>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</si>
  <si>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</si>
  <si>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</si>
  <si>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</si>
  <si>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</si>
  <si>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</si>
  <si>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</si>
  <si>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</si>
  <si>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Обучение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</si>
  <si>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</si>
  <si>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</si>
  <si>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</si>
  <si>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</si>
  <si>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</si>
  <si>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2023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</si>
  <si>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</si>
  <si>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</si>
  <si>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</si>
  <si>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</si>
  <si>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</si>
  <si>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</si>
  <si>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</si>
  <si>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</si>
  <si>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</si>
  <si>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</si>
  <si>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</si>
  <si>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</si>
  <si>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</si>
  <si>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</si>
  <si>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</si>
  <si>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</si>
  <si>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</si>
  <si>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</si>
  <si>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</si>
  <si>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</si>
  <si>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</si>
  <si>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</si>
  <si>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</si>
  <si>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</si>
  <si>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</si>
  <si>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</si>
  <si>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</si>
  <si>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</si>
  <si>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</si>
  <si>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</si>
  <si>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</si>
  <si>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</si>
  <si>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</si>
  <si>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</si>
  <si>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</si>
  <si>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</si>
  <si>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</si>
  <si>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</si>
  <si>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</si>
  <si>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</si>
  <si>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</si>
  <si>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</si>
  <si>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</si>
  <si>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Обучение персонала, обслуживающего сосуды, работающие под давлением</t>
  </si>
  <si>
    <t>человек</t>
  </si>
  <si>
    <t>Г-000147845/32</t>
  </si>
  <si>
    <t>Обучение персонала, обслуживающего сосуды, работающие под давлением (паровые медицинские стерилизаторы)</t>
  </si>
  <si>
    <t>Обучение рабочих люлек, находящихся на подъемнике (вышке)</t>
  </si>
  <si>
    <t>Стропальщик</t>
  </si>
  <si>
    <t>Оператор хлораторных установок</t>
  </si>
  <si>
    <t>Обучение водителей по 20-часовой программе БД</t>
  </si>
  <si>
    <t>Электромонтер по ремонту и обслуживанию электрооборудования ГПМ</t>
  </si>
  <si>
    <t>Обеспечение экологической безопасности руководителями и специалистами общехозяйственных систем управления (72 часа)</t>
  </si>
  <si>
    <t>Обеспечение экологической безопасности при работах в области обращения с опасными отходами (90 часов)</t>
  </si>
  <si>
    <t>Обеспечение экологической безопасности при работах в области обращения с опасными отходами (112 часов)</t>
  </si>
  <si>
    <t>Дополнительная профессиональная программа повышения квалификации для руководителей организаций, назначенных руководителем организации ответственными за обеспечение пожарной безопасности</t>
  </si>
  <si>
    <t>Дополнительная профессиональная программа повышения квалификации для лиц, на которых возложена трудовая функция по проведению противопожарного инструктажа</t>
  </si>
  <si>
    <t>Нормы и правила работы в электроустановках потребителей</t>
  </si>
  <si>
    <t>Обучение персонала, обслуживающего тепловые энергоустановки и тепловые сети</t>
  </si>
  <si>
    <t>Подготовка руководителей и специалистов организаций, осуществляющих эксплуатацию тепловых энергоустановок и тепловых сетей</t>
  </si>
  <si>
    <t>Подготовка руководителей и специалистов организаций по основам промышленной безопасности</t>
  </si>
  <si>
    <t>Подготовка руководителей и специалистов организаций, эксплуатирующих оборудование, работающее под избыточным давлением</t>
  </si>
  <si>
    <t>Подготовка руководителей и специалистов организаций по требованиям промышленной безопасности к подъемным сооружениям</t>
  </si>
  <si>
    <t>Подготовка руководителей и специалистов организаций по промышленной безопасности в химической, нефтехимической и нефтеперерабатывающей промышленности (хлор)</t>
  </si>
  <si>
    <t>Подготовка руководителей и специалистов организаций по промышленной безопасности на объектах газораспределения и газопотребления</t>
  </si>
  <si>
    <t xml:space="preserve">Подготовка руководителей и специалистов организаций по промышленной безопасности при перевозке опасных грузов автомобильным транспортом </t>
  </si>
  <si>
    <t>ДОПОГ (водитель)</t>
  </si>
  <si>
    <t>Электроэнергетика (повышение квалификации)</t>
  </si>
  <si>
    <t>Обучение по дополнительной профессиональной программе (программа повышения квалификации) «Общие требования промышленной безопасности»</t>
  </si>
  <si>
    <t xml:space="preserve">Обучение по дополнительной профессиональной программе (программа повышения квалификации) «Требования промышленной безопасности в химической, нефтехимической и нефтеперерабатывающей  промышленности» </t>
  </si>
  <si>
    <t>Обучение по дополнительной профессиональной программе (программа повышения квалификации) «Требования промышленной безопасности к оборудованию, работающему под давлением»</t>
  </si>
  <si>
    <t>Обучение по дополнительной профессиональной программе (программа повышения квалификации) «Требования промышленной безопасности на объектах газораспределения и газопотребления»</t>
  </si>
  <si>
    <t>Обучение по дополнительной профессиональной программе (программа повышения квалификации) «Требования промышленной безопасности к подъемным сооружениям»</t>
  </si>
  <si>
    <t>Консультант по вопросам безопасности перевозок опасных грузов</t>
  </si>
  <si>
    <t>Водитель-наставник</t>
  </si>
  <si>
    <t>Слесарь по ремонту и техническому обслуживанию грузоподъемного оборудования</t>
  </si>
  <si>
    <t>Специалист, ответственный за обеспечение безопасности дорожного движения</t>
  </si>
  <si>
    <t>Подготовка руководителей и специалистов организаций, эксплуатирующих лифты</t>
  </si>
  <si>
    <t>Слесарь аварийно-восстановительных работ</t>
  </si>
  <si>
    <t>Машинист насосных установок</t>
  </si>
  <si>
    <t>Машинист компрессорных установок</t>
  </si>
  <si>
    <t>Оператор на фильтрах</t>
  </si>
  <si>
    <t>Оператор на отстойниках</t>
  </si>
  <si>
    <t>Оператор на решетке</t>
  </si>
  <si>
    <t>Оператор на метантенках</t>
  </si>
  <si>
    <t>Коагулянщик</t>
  </si>
  <si>
    <t>Рабочий зеленого строительства</t>
  </si>
  <si>
    <t>Слесарь-ремонтник</t>
  </si>
  <si>
    <t>Слесарь по ремонту автомобилей</t>
  </si>
  <si>
    <t>Электромонтер по ремонту и обслуживанию электрооборудования</t>
  </si>
  <si>
    <t>Электромонтер охранно-пожарной сигнализации</t>
  </si>
  <si>
    <t>Станочник широкого профиля</t>
  </si>
  <si>
    <t>Плотник</t>
  </si>
  <si>
    <t>Маляр</t>
  </si>
  <si>
    <t>Штукатур</t>
  </si>
  <si>
    <t>Столяр</t>
  </si>
  <si>
    <t>Электрогазосварщик</t>
  </si>
  <si>
    <t>Водитель погрузчика</t>
  </si>
  <si>
    <t>Слесарь по контрольно-измерительным приборам и автоматике</t>
  </si>
  <si>
    <t>Дорожный рабочий</t>
  </si>
  <si>
    <t>Жестянщик</t>
  </si>
  <si>
    <t>Машинист автомобильного крана</t>
  </si>
  <si>
    <t>Электромонтер диспетчерского оборудования и телеавтоматики</t>
  </si>
  <si>
    <t>Электромонтер по ремонту и обслуживанию аппаратуры и устройств связи</t>
  </si>
  <si>
    <t xml:space="preserve">Электромонтер стационарного оборудования телефонной связи </t>
  </si>
  <si>
    <t>Электромонтер по ремонту обмоток и изоляции электрооборудования</t>
  </si>
  <si>
    <t>Электромонтер по ремонту аппаратуры, релейной защиты и автоматики</t>
  </si>
  <si>
    <t>Слесарь-электрик по ремонту электрооборудования</t>
  </si>
  <si>
    <t>Слесарь по ремонту дорожно-строительных машин и тракторов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</si>
  <si>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</si>
  <si>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</si>
  <si>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</si>
  <si>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</si>
  <si>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</si>
  <si>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</si>
  <si>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Ермолаева Е.С., менеджер по персоналу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</si>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</sst>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4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3" fillId="0" borderId="1" xfId="1" applyNumberFormat="1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/>
    <xf numFmtId="0" fontId="6" fillId="0" borderId="0" xfId="0" applyFont="1"/>
    <xf numFmtId="14" fontId="3" fillId="0" borderId="10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70560</xdr:colOff>
      <xdr:row>77</xdr:row>
      <xdr:rowOff>435960</xdr:rowOff>
    </xdr:from>
    <xdr:to>
      <xdr:col>28</xdr:col>
      <xdr:colOff>2520</xdr:colOff>
      <xdr:row>77</xdr:row>
      <xdr:rowOff>436320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57030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74</xdr:row>
      <xdr:rowOff>435960</xdr:rowOff>
    </xdr:from>
    <xdr:to>
      <xdr:col>28</xdr:col>
      <xdr:colOff>2520</xdr:colOff>
      <xdr:row>74</xdr:row>
      <xdr:rowOff>436320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41028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73</xdr:row>
      <xdr:rowOff>435600</xdr:rowOff>
    </xdr:from>
    <xdr:to>
      <xdr:col>28</xdr:col>
      <xdr:colOff>2520</xdr:colOff>
      <xdr:row>73</xdr:row>
      <xdr:rowOff>435960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36521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72</xdr:row>
      <xdr:rowOff>435960</xdr:rowOff>
    </xdr:from>
    <xdr:to>
      <xdr:col>28</xdr:col>
      <xdr:colOff>2520</xdr:colOff>
      <xdr:row>72</xdr:row>
      <xdr:rowOff>436320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32025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71</xdr:row>
      <xdr:rowOff>435960</xdr:rowOff>
    </xdr:from>
    <xdr:to>
      <xdr:col>28</xdr:col>
      <xdr:colOff>2520</xdr:colOff>
      <xdr:row>71</xdr:row>
      <xdr:rowOff>436320</xdr:rowOff>
    </xdr:to>
    <xdr:pic>
      <xdr:nvPicPr>
        <xdr:cNvPr id="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27071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69</xdr:row>
      <xdr:rowOff>435960</xdr:rowOff>
    </xdr:from>
    <xdr:to>
      <xdr:col>28</xdr:col>
      <xdr:colOff>2520</xdr:colOff>
      <xdr:row>69</xdr:row>
      <xdr:rowOff>436320</xdr:rowOff>
    </xdr:to>
    <xdr:pic>
      <xdr:nvPicPr>
        <xdr:cNvPr id="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16023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70</xdr:row>
      <xdr:rowOff>435960</xdr:rowOff>
    </xdr:from>
    <xdr:to>
      <xdr:col>28</xdr:col>
      <xdr:colOff>2520</xdr:colOff>
      <xdr:row>70</xdr:row>
      <xdr:rowOff>436320</xdr:rowOff>
    </xdr:to>
    <xdr:pic>
      <xdr:nvPicPr>
        <xdr:cNvPr id="1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20973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68</xdr:row>
      <xdr:rowOff>435960</xdr:rowOff>
    </xdr:from>
    <xdr:to>
      <xdr:col>28</xdr:col>
      <xdr:colOff>2520</xdr:colOff>
      <xdr:row>68</xdr:row>
      <xdr:rowOff>436320</xdr:rowOff>
    </xdr:to>
    <xdr:pic>
      <xdr:nvPicPr>
        <xdr:cNvPr id="1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11069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67</xdr:row>
      <xdr:rowOff>435600</xdr:rowOff>
    </xdr:from>
    <xdr:to>
      <xdr:col>28</xdr:col>
      <xdr:colOff>2520</xdr:colOff>
      <xdr:row>67</xdr:row>
      <xdr:rowOff>435960</xdr:rowOff>
    </xdr:to>
    <xdr:pic>
      <xdr:nvPicPr>
        <xdr:cNvPr id="1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06112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66</xdr:row>
      <xdr:rowOff>435600</xdr:rowOff>
    </xdr:from>
    <xdr:to>
      <xdr:col>28</xdr:col>
      <xdr:colOff>2520</xdr:colOff>
      <xdr:row>66</xdr:row>
      <xdr:rowOff>435960</xdr:rowOff>
    </xdr:to>
    <xdr:pic>
      <xdr:nvPicPr>
        <xdr:cNvPr id="1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01662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64</xdr:row>
      <xdr:rowOff>435600</xdr:rowOff>
    </xdr:from>
    <xdr:to>
      <xdr:col>28</xdr:col>
      <xdr:colOff>2520</xdr:colOff>
      <xdr:row>64</xdr:row>
      <xdr:rowOff>435960</xdr:rowOff>
    </xdr:to>
    <xdr:pic>
      <xdr:nvPicPr>
        <xdr:cNvPr id="1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91755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65</xdr:row>
      <xdr:rowOff>435600</xdr:rowOff>
    </xdr:from>
    <xdr:to>
      <xdr:col>28</xdr:col>
      <xdr:colOff>2520</xdr:colOff>
      <xdr:row>65</xdr:row>
      <xdr:rowOff>435960</xdr:rowOff>
    </xdr:to>
    <xdr:pic>
      <xdr:nvPicPr>
        <xdr:cNvPr id="1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96709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63</xdr:row>
      <xdr:rowOff>435960</xdr:rowOff>
    </xdr:from>
    <xdr:to>
      <xdr:col>28</xdr:col>
      <xdr:colOff>2520</xdr:colOff>
      <xdr:row>63</xdr:row>
      <xdr:rowOff>436320</xdr:rowOff>
    </xdr:to>
    <xdr:pic>
      <xdr:nvPicPr>
        <xdr:cNvPr id="1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86805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62</xdr:row>
      <xdr:rowOff>435960</xdr:rowOff>
    </xdr:from>
    <xdr:to>
      <xdr:col>28</xdr:col>
      <xdr:colOff>2520</xdr:colOff>
      <xdr:row>62</xdr:row>
      <xdr:rowOff>436320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81852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61</xdr:row>
      <xdr:rowOff>435960</xdr:rowOff>
    </xdr:from>
    <xdr:to>
      <xdr:col>28</xdr:col>
      <xdr:colOff>2520</xdr:colOff>
      <xdr:row>61</xdr:row>
      <xdr:rowOff>436320</xdr:rowOff>
    </xdr:to>
    <xdr:pic>
      <xdr:nvPicPr>
        <xdr:cNvPr id="1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76898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59</xdr:row>
      <xdr:rowOff>435600</xdr:rowOff>
    </xdr:from>
    <xdr:to>
      <xdr:col>28</xdr:col>
      <xdr:colOff>2520</xdr:colOff>
      <xdr:row>59</xdr:row>
      <xdr:rowOff>435960</xdr:rowOff>
    </xdr:to>
    <xdr:pic>
      <xdr:nvPicPr>
        <xdr:cNvPr id="1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66991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60</xdr:row>
      <xdr:rowOff>435600</xdr:rowOff>
    </xdr:from>
    <xdr:to>
      <xdr:col>28</xdr:col>
      <xdr:colOff>2520</xdr:colOff>
      <xdr:row>60</xdr:row>
      <xdr:rowOff>435960</xdr:rowOff>
    </xdr:to>
    <xdr:pic>
      <xdr:nvPicPr>
        <xdr:cNvPr id="2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71944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58</xdr:row>
      <xdr:rowOff>435600</xdr:rowOff>
    </xdr:from>
    <xdr:to>
      <xdr:col>28</xdr:col>
      <xdr:colOff>2520</xdr:colOff>
      <xdr:row>58</xdr:row>
      <xdr:rowOff>435960</xdr:rowOff>
    </xdr:to>
    <xdr:pic>
      <xdr:nvPicPr>
        <xdr:cNvPr id="2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62037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54</xdr:row>
      <xdr:rowOff>435600</xdr:rowOff>
    </xdr:from>
    <xdr:to>
      <xdr:col>28</xdr:col>
      <xdr:colOff>2520</xdr:colOff>
      <xdr:row>54</xdr:row>
      <xdr:rowOff>435960</xdr:rowOff>
    </xdr:to>
    <xdr:pic>
      <xdr:nvPicPr>
        <xdr:cNvPr id="2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42226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55</xdr:row>
      <xdr:rowOff>435960</xdr:rowOff>
    </xdr:from>
    <xdr:to>
      <xdr:col>28</xdr:col>
      <xdr:colOff>2520</xdr:colOff>
      <xdr:row>55</xdr:row>
      <xdr:rowOff>436320</xdr:rowOff>
    </xdr:to>
    <xdr:pic>
      <xdr:nvPicPr>
        <xdr:cNvPr id="2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47180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53</xdr:row>
      <xdr:rowOff>435600</xdr:rowOff>
    </xdr:from>
    <xdr:to>
      <xdr:col>28</xdr:col>
      <xdr:colOff>2520</xdr:colOff>
      <xdr:row>53</xdr:row>
      <xdr:rowOff>435960</xdr:rowOff>
    </xdr:to>
    <xdr:pic>
      <xdr:nvPicPr>
        <xdr:cNvPr id="2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37273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52</xdr:row>
      <xdr:rowOff>435600</xdr:rowOff>
    </xdr:from>
    <xdr:to>
      <xdr:col>28</xdr:col>
      <xdr:colOff>2520</xdr:colOff>
      <xdr:row>52</xdr:row>
      <xdr:rowOff>435960</xdr:rowOff>
    </xdr:to>
    <xdr:pic>
      <xdr:nvPicPr>
        <xdr:cNvPr id="2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32319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51</xdr:row>
      <xdr:rowOff>435960</xdr:rowOff>
    </xdr:from>
    <xdr:to>
      <xdr:col>28</xdr:col>
      <xdr:colOff>2520</xdr:colOff>
      <xdr:row>51</xdr:row>
      <xdr:rowOff>436320</xdr:rowOff>
    </xdr:to>
    <xdr:pic>
      <xdr:nvPicPr>
        <xdr:cNvPr id="2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27369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49</xdr:row>
      <xdr:rowOff>435600</xdr:rowOff>
    </xdr:from>
    <xdr:to>
      <xdr:col>28</xdr:col>
      <xdr:colOff>2520</xdr:colOff>
      <xdr:row>49</xdr:row>
      <xdr:rowOff>435960</xdr:rowOff>
    </xdr:to>
    <xdr:pic>
      <xdr:nvPicPr>
        <xdr:cNvPr id="2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16317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50</xdr:row>
      <xdr:rowOff>435960</xdr:rowOff>
    </xdr:from>
    <xdr:to>
      <xdr:col>28</xdr:col>
      <xdr:colOff>2520</xdr:colOff>
      <xdr:row>50</xdr:row>
      <xdr:rowOff>436320</xdr:rowOff>
    </xdr:to>
    <xdr:pic>
      <xdr:nvPicPr>
        <xdr:cNvPr id="2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22416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48</xdr:row>
      <xdr:rowOff>435600</xdr:rowOff>
    </xdr:from>
    <xdr:to>
      <xdr:col>28</xdr:col>
      <xdr:colOff>2520</xdr:colOff>
      <xdr:row>48</xdr:row>
      <xdr:rowOff>435960</xdr:rowOff>
    </xdr:to>
    <xdr:pic>
      <xdr:nvPicPr>
        <xdr:cNvPr id="2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11295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46</xdr:row>
      <xdr:rowOff>435960</xdr:rowOff>
    </xdr:from>
    <xdr:to>
      <xdr:col>28</xdr:col>
      <xdr:colOff>2520</xdr:colOff>
      <xdr:row>46</xdr:row>
      <xdr:rowOff>436320</xdr:rowOff>
    </xdr:to>
    <xdr:pic>
      <xdr:nvPicPr>
        <xdr:cNvPr id="3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00247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47</xdr:row>
      <xdr:rowOff>435960</xdr:rowOff>
    </xdr:from>
    <xdr:to>
      <xdr:col>28</xdr:col>
      <xdr:colOff>2520</xdr:colOff>
      <xdr:row>47</xdr:row>
      <xdr:rowOff>436320</xdr:rowOff>
    </xdr:to>
    <xdr:pic>
      <xdr:nvPicPr>
        <xdr:cNvPr id="3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05200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45</xdr:row>
      <xdr:rowOff>435960</xdr:rowOff>
    </xdr:from>
    <xdr:to>
      <xdr:col>28</xdr:col>
      <xdr:colOff>2520</xdr:colOff>
      <xdr:row>45</xdr:row>
      <xdr:rowOff>436320</xdr:rowOff>
    </xdr:to>
    <xdr:pic>
      <xdr:nvPicPr>
        <xdr:cNvPr id="3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94152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44</xdr:row>
      <xdr:rowOff>435600</xdr:rowOff>
    </xdr:from>
    <xdr:to>
      <xdr:col>28</xdr:col>
      <xdr:colOff>2520</xdr:colOff>
      <xdr:row>44</xdr:row>
      <xdr:rowOff>435960</xdr:rowOff>
    </xdr:to>
    <xdr:pic>
      <xdr:nvPicPr>
        <xdr:cNvPr id="3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82052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43</xdr:row>
      <xdr:rowOff>435960</xdr:rowOff>
    </xdr:from>
    <xdr:to>
      <xdr:col>28</xdr:col>
      <xdr:colOff>2520</xdr:colOff>
      <xdr:row>43</xdr:row>
      <xdr:rowOff>436320</xdr:rowOff>
    </xdr:to>
    <xdr:pic>
      <xdr:nvPicPr>
        <xdr:cNvPr id="3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67958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41</xdr:row>
      <xdr:rowOff>435600</xdr:rowOff>
    </xdr:from>
    <xdr:to>
      <xdr:col>28</xdr:col>
      <xdr:colOff>2520</xdr:colOff>
      <xdr:row>41</xdr:row>
      <xdr:rowOff>435960</xdr:rowOff>
    </xdr:to>
    <xdr:pic>
      <xdr:nvPicPr>
        <xdr:cNvPr id="3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37762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42</xdr:row>
      <xdr:rowOff>435960</xdr:rowOff>
    </xdr:from>
    <xdr:to>
      <xdr:col>28</xdr:col>
      <xdr:colOff>2520</xdr:colOff>
      <xdr:row>42</xdr:row>
      <xdr:rowOff>436320</xdr:rowOff>
    </xdr:to>
    <xdr:pic>
      <xdr:nvPicPr>
        <xdr:cNvPr id="3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53861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40</xdr:row>
      <xdr:rowOff>435960</xdr:rowOff>
    </xdr:from>
    <xdr:to>
      <xdr:col>28</xdr:col>
      <xdr:colOff>2520</xdr:colOff>
      <xdr:row>40</xdr:row>
      <xdr:rowOff>436320</xdr:rowOff>
    </xdr:to>
    <xdr:pic>
      <xdr:nvPicPr>
        <xdr:cNvPr id="3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27667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36</xdr:row>
      <xdr:rowOff>435960</xdr:rowOff>
    </xdr:from>
    <xdr:to>
      <xdr:col>28</xdr:col>
      <xdr:colOff>2520</xdr:colOff>
      <xdr:row>36</xdr:row>
      <xdr:rowOff>436320</xdr:rowOff>
    </xdr:to>
    <xdr:pic>
      <xdr:nvPicPr>
        <xdr:cNvPr id="3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99422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37</xdr:row>
      <xdr:rowOff>435600</xdr:rowOff>
    </xdr:from>
    <xdr:to>
      <xdr:col>28</xdr:col>
      <xdr:colOff>2520</xdr:colOff>
      <xdr:row>37</xdr:row>
      <xdr:rowOff>435960</xdr:rowOff>
    </xdr:to>
    <xdr:pic>
      <xdr:nvPicPr>
        <xdr:cNvPr id="3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209516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35</xdr:row>
      <xdr:rowOff>435960</xdr:rowOff>
    </xdr:from>
    <xdr:to>
      <xdr:col>28</xdr:col>
      <xdr:colOff>2520</xdr:colOff>
      <xdr:row>35</xdr:row>
      <xdr:rowOff>436320</xdr:rowOff>
    </xdr:to>
    <xdr:pic>
      <xdr:nvPicPr>
        <xdr:cNvPr id="4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87326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34</xdr:row>
      <xdr:rowOff>435600</xdr:rowOff>
    </xdr:from>
    <xdr:to>
      <xdr:col>28</xdr:col>
      <xdr:colOff>2520</xdr:colOff>
      <xdr:row>34</xdr:row>
      <xdr:rowOff>435960</xdr:rowOff>
    </xdr:to>
    <xdr:pic>
      <xdr:nvPicPr>
        <xdr:cNvPr id="4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77228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33</xdr:row>
      <xdr:rowOff>435960</xdr:rowOff>
    </xdr:from>
    <xdr:to>
      <xdr:col>28</xdr:col>
      <xdr:colOff>2520</xdr:colOff>
      <xdr:row>33</xdr:row>
      <xdr:rowOff>436320</xdr:rowOff>
    </xdr:to>
    <xdr:pic>
      <xdr:nvPicPr>
        <xdr:cNvPr id="4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67133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31</xdr:row>
      <xdr:rowOff>435960</xdr:rowOff>
    </xdr:from>
    <xdr:to>
      <xdr:col>28</xdr:col>
      <xdr:colOff>2520</xdr:colOff>
      <xdr:row>31</xdr:row>
      <xdr:rowOff>436320</xdr:rowOff>
    </xdr:to>
    <xdr:pic>
      <xdr:nvPicPr>
        <xdr:cNvPr id="4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48939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32</xdr:row>
      <xdr:rowOff>435600</xdr:rowOff>
    </xdr:from>
    <xdr:to>
      <xdr:col>28</xdr:col>
      <xdr:colOff>2520</xdr:colOff>
      <xdr:row>32</xdr:row>
      <xdr:rowOff>435960</xdr:rowOff>
    </xdr:to>
    <xdr:pic>
      <xdr:nvPicPr>
        <xdr:cNvPr id="4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590336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30</xdr:row>
      <xdr:rowOff>435960</xdr:rowOff>
    </xdr:from>
    <xdr:to>
      <xdr:col>28</xdr:col>
      <xdr:colOff>2520</xdr:colOff>
      <xdr:row>30</xdr:row>
      <xdr:rowOff>436320</xdr:rowOff>
    </xdr:to>
    <xdr:pic>
      <xdr:nvPicPr>
        <xdr:cNvPr id="4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42844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29</xdr:row>
      <xdr:rowOff>435960</xdr:rowOff>
    </xdr:from>
    <xdr:to>
      <xdr:col>28</xdr:col>
      <xdr:colOff>2520</xdr:colOff>
      <xdr:row>29</xdr:row>
      <xdr:rowOff>436320</xdr:rowOff>
    </xdr:to>
    <xdr:pic>
      <xdr:nvPicPr>
        <xdr:cNvPr id="4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37890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26</xdr:row>
      <xdr:rowOff>435600</xdr:rowOff>
    </xdr:from>
    <xdr:to>
      <xdr:col>28</xdr:col>
      <xdr:colOff>2520</xdr:colOff>
      <xdr:row>26</xdr:row>
      <xdr:rowOff>435960</xdr:rowOff>
    </xdr:to>
    <xdr:pic>
      <xdr:nvPicPr>
        <xdr:cNvPr id="4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055988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69840</xdr:colOff>
      <xdr:row>24</xdr:row>
      <xdr:rowOff>435240</xdr:rowOff>
    </xdr:from>
    <xdr:to>
      <xdr:col>28</xdr:col>
      <xdr:colOff>2520</xdr:colOff>
      <xdr:row>24</xdr:row>
      <xdr:rowOff>435600</xdr:rowOff>
    </xdr:to>
    <xdr:pic>
      <xdr:nvPicPr>
        <xdr:cNvPr id="48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200" y="923364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70200</xdr:colOff>
      <xdr:row>25</xdr:row>
      <xdr:rowOff>435600</xdr:rowOff>
    </xdr:from>
    <xdr:to>
      <xdr:col>28</xdr:col>
      <xdr:colOff>2520</xdr:colOff>
      <xdr:row>25</xdr:row>
      <xdr:rowOff>435960</xdr:rowOff>
    </xdr:to>
    <xdr:pic>
      <xdr:nvPicPr>
        <xdr:cNvPr id="49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560" y="9896760"/>
          <a:ext cx="83988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69840</xdr:colOff>
      <xdr:row>23</xdr:row>
      <xdr:rowOff>435240</xdr:rowOff>
    </xdr:from>
    <xdr:to>
      <xdr:col>28</xdr:col>
      <xdr:colOff>2520</xdr:colOff>
      <xdr:row>23</xdr:row>
      <xdr:rowOff>435600</xdr:rowOff>
    </xdr:to>
    <xdr:pic>
      <xdr:nvPicPr>
        <xdr:cNvPr id="50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200" y="862416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69840</xdr:colOff>
      <xdr:row>19</xdr:row>
      <xdr:rowOff>435600</xdr:rowOff>
    </xdr:from>
    <xdr:to>
      <xdr:col>28</xdr:col>
      <xdr:colOff>2520</xdr:colOff>
      <xdr:row>19</xdr:row>
      <xdr:rowOff>435960</xdr:rowOff>
    </xdr:to>
    <xdr:pic>
      <xdr:nvPicPr>
        <xdr:cNvPr id="51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200" y="664308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69840</xdr:colOff>
      <xdr:row>20</xdr:row>
      <xdr:rowOff>435600</xdr:rowOff>
    </xdr:from>
    <xdr:to>
      <xdr:col>28</xdr:col>
      <xdr:colOff>2520</xdr:colOff>
      <xdr:row>20</xdr:row>
      <xdr:rowOff>435960</xdr:rowOff>
    </xdr:to>
    <xdr:pic>
      <xdr:nvPicPr>
        <xdr:cNvPr id="5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200" y="713844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69840</xdr:colOff>
      <xdr:row>18</xdr:row>
      <xdr:rowOff>435240</xdr:rowOff>
    </xdr:from>
    <xdr:to>
      <xdr:col>28</xdr:col>
      <xdr:colOff>2520</xdr:colOff>
      <xdr:row>18</xdr:row>
      <xdr:rowOff>435600</xdr:rowOff>
    </xdr:to>
    <xdr:pic>
      <xdr:nvPicPr>
        <xdr:cNvPr id="5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200" y="5633280"/>
          <a:ext cx="84024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27</xdr:row>
      <xdr:rowOff>435600</xdr:rowOff>
    </xdr:from>
    <xdr:to>
      <xdr:col>28</xdr:col>
      <xdr:colOff>2520</xdr:colOff>
      <xdr:row>27</xdr:row>
      <xdr:rowOff>435960</xdr:rowOff>
    </xdr:to>
    <xdr:pic>
      <xdr:nvPicPr>
        <xdr:cNvPr id="5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13695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28</xdr:row>
      <xdr:rowOff>435600</xdr:rowOff>
    </xdr:from>
    <xdr:to>
      <xdr:col>28</xdr:col>
      <xdr:colOff>2520</xdr:colOff>
      <xdr:row>28</xdr:row>
      <xdr:rowOff>435960</xdr:rowOff>
    </xdr:to>
    <xdr:pic>
      <xdr:nvPicPr>
        <xdr:cNvPr id="5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1267452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62</xdr:row>
      <xdr:rowOff>435960</xdr:rowOff>
    </xdr:from>
    <xdr:to>
      <xdr:col>28</xdr:col>
      <xdr:colOff>2520</xdr:colOff>
      <xdr:row>62</xdr:row>
      <xdr:rowOff>436320</xdr:rowOff>
    </xdr:to>
    <xdr:pic>
      <xdr:nvPicPr>
        <xdr:cNvPr id="5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38185200"/>
          <a:ext cx="839520" cy="360"/>
        </a:xfrm>
        <a:prstGeom prst="rect">
          <a:avLst/>
        </a:prstGeom>
        <a:ln w="9525">
          <a:noFill/>
        </a:ln>
      </xdr:spPr>
    </xdr:pic>
    <xdr:clientData/>
  </xdr:twoCellAnchor>
  <xdr:twoCellAnchor>
    <xdr:from>
      <xdr:col>27</xdr:col>
      <xdr:colOff>70560</xdr:colOff>
      <xdr:row>78</xdr:row>
      <xdr:rowOff>435960</xdr:rowOff>
    </xdr:from>
    <xdr:to>
      <xdr:col>28</xdr:col>
      <xdr:colOff>2520</xdr:colOff>
      <xdr:row>78</xdr:row>
      <xdr:rowOff>436320</xdr:rowOff>
    </xdr:to>
    <xdr:pic>
      <xdr:nvPicPr>
        <xdr:cNvPr id="5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4101920" y="46198440"/>
          <a:ext cx="83952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MJ98"/>
  <sheetViews>
    <sheetView tabSelected="1" view="pageBreakPreview" topLeftCell="A4" zoomScaleNormal="70" workbookViewId="0">
      <pane xSplit="3" topLeftCell="D1" activePane="topRight" state="frozen"/>
      <selection pane="topRight" activeCell="I5" sqref="I5"/>
    </sheetView>
  </sheetViews>
  <sheetFormatPr defaultColWidth="8.85546875" defaultRowHeight="12.75" x14ac:dyDescent="0.2"/>
  <cols>
    <col min="1" max="1" width="4.42578125" style="1" customWidth="1"/>
    <col min="2" max="2" width="12.7109375" style="1" hidden="1" customWidth="1"/>
    <col min="3" max="3" width="38.5703125" style="1" customWidth="1"/>
    <col min="4" max="4" width="8.28515625" style="1" customWidth="1"/>
    <col min="5" max="5" width="9.5703125" style="1" customWidth="1"/>
    <col min="6" max="6" width="10.85546875" style="1" customWidth="1"/>
    <col min="7" max="7" width="17.28515625" style="1" customWidth="1"/>
    <col min="8" max="8" width="10.85546875" style="1" customWidth="1"/>
    <col min="9" max="9" width="18.7109375" style="1" customWidth="1"/>
    <col min="10" max="10" width="14.42578125" style="1" customWidth="1"/>
    <col min="11" max="11" width="12.42578125" style="1" customWidth="1"/>
    <col min="12" max="13" width="12.85546875" style="1" customWidth="1"/>
    <col min="14" max="25" width="12.7109375" style="1" hidden="1" customWidth="1"/>
    <col min="26" max="26" width="14.7109375" style="1" customWidth="1"/>
    <col min="27" max="27" width="13" style="1" customWidth="1"/>
    <col min="28" max="28" width="12.85546875" style="1" customWidth="1"/>
    <col min="29" max="29" width="14.7109375" style="1" customWidth="1"/>
    <col min="30" max="1024" width="8.85546875" style="1"/>
  </cols>
  <sheetData>
    <row r="1" spans="1:29" ht="15.75" hidden="1" x14ac:dyDescent="0.2">
      <c r="U1" s="2"/>
      <c r="Z1" s="1" t="s">
        <v>0</v>
      </c>
    </row>
    <row r="2" spans="1:29" ht="15.75" hidden="1" x14ac:dyDescent="0.2">
      <c r="U2" s="2"/>
      <c r="Z2" s="1" t="s">
        <v>1</v>
      </c>
    </row>
    <row r="3" spans="1:29" ht="15.75" hidden="1" x14ac:dyDescent="0.2">
      <c r="U3" s="2"/>
      <c r="Z3" s="1" t="s">
        <v>2</v>
      </c>
    </row>
    <row r="4" spans="1:29" ht="15.75" x14ac:dyDescent="0.25"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9" x14ac:dyDescent="0.2">
      <c r="C5" s="3" t="s">
        <v>3</v>
      </c>
      <c r="D5" s="3"/>
      <c r="E5" s="3"/>
      <c r="F5" s="3"/>
      <c r="G5" s="3"/>
      <c r="H5" s="3"/>
      <c r="I5" s="3"/>
      <c r="J5" s="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9" s="5" customFormat="1" ht="12.75" customHeight="1" x14ac:dyDescent="0.2">
      <c r="C6" s="6" t="s">
        <v>4</v>
      </c>
      <c r="D6" s="48" t="s">
        <v>5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1:29" s="5" customFormat="1" x14ac:dyDescent="0.2">
      <c r="C7" s="6" t="s">
        <v>6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9" s="5" customFormat="1" x14ac:dyDescent="0.2">
      <c r="C8" s="6" t="s">
        <v>7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29" s="5" customFormat="1" x14ac:dyDescent="0.2">
      <c r="C9" s="6" t="s">
        <v>8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</row>
    <row r="10" spans="1:29" s="5" customFormat="1" ht="12.75" customHeight="1" x14ac:dyDescent="0.2">
      <c r="C10" s="6" t="s">
        <v>9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</row>
    <row r="11" spans="1:29" s="5" customFormat="1" ht="25.5" customHeight="1" x14ac:dyDescent="0.2">
      <c r="C11" s="6" t="s">
        <v>10</v>
      </c>
      <c r="D11" s="48" t="s">
        <v>11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</row>
    <row r="12" spans="1:29" s="5" customFormat="1" ht="38.25" customHeight="1" x14ac:dyDescent="0.2">
      <c r="C12" s="6" t="s">
        <v>12</v>
      </c>
      <c r="D12" s="48" t="s">
        <v>13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4" spans="1:29" ht="38.25" customHeight="1" x14ac:dyDescent="0.2">
      <c r="A14" s="49" t="s">
        <v>14</v>
      </c>
      <c r="B14" s="49" t="s">
        <v>15</v>
      </c>
      <c r="C14" s="49" t="s">
        <v>16</v>
      </c>
      <c r="D14" s="49" t="s">
        <v>17</v>
      </c>
      <c r="E14" s="49" t="s">
        <v>18</v>
      </c>
      <c r="F14" s="49" t="s">
        <v>19</v>
      </c>
      <c r="G14" s="49"/>
      <c r="H14" s="49"/>
      <c r="I14" s="49"/>
      <c r="J14" s="50" t="s">
        <v>20</v>
      </c>
      <c r="K14" s="51" t="s">
        <v>21</v>
      </c>
      <c r="L14" s="51"/>
      <c r="M14" s="51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9"/>
      <c r="Z14" s="49" t="s">
        <v>22</v>
      </c>
      <c r="AA14" s="52" t="s">
        <v>23</v>
      </c>
      <c r="AB14" s="49" t="s">
        <v>24</v>
      </c>
      <c r="AC14" s="53" t="s">
        <v>25</v>
      </c>
    </row>
    <row r="15" spans="1:29" ht="29.1" customHeight="1" x14ac:dyDescent="0.2">
      <c r="A15" s="49"/>
      <c r="B15" s="49"/>
      <c r="C15" s="49"/>
      <c r="D15" s="49"/>
      <c r="E15" s="49"/>
      <c r="F15" s="49" t="s">
        <v>26</v>
      </c>
      <c r="G15" s="49" t="s">
        <v>27</v>
      </c>
      <c r="H15" s="49" t="s">
        <v>28</v>
      </c>
      <c r="I15" s="49" t="s">
        <v>29</v>
      </c>
      <c r="J15" s="50"/>
      <c r="K15" s="54" t="s">
        <v>30</v>
      </c>
      <c r="L15" s="54"/>
      <c r="M15" s="54"/>
      <c r="N15" s="8"/>
      <c r="O15" s="9"/>
      <c r="P15" s="11" t="s">
        <v>31</v>
      </c>
      <c r="Q15" s="8"/>
      <c r="R15" s="8"/>
      <c r="S15" s="8"/>
      <c r="T15" s="9"/>
      <c r="U15" s="11" t="s">
        <v>32</v>
      </c>
      <c r="V15" s="8"/>
      <c r="W15" s="8"/>
      <c r="X15" s="8"/>
      <c r="Y15" s="9"/>
      <c r="Z15" s="49"/>
      <c r="AA15" s="49"/>
      <c r="AB15" s="49"/>
      <c r="AC15" s="53"/>
    </row>
    <row r="16" spans="1:29" ht="64.5" customHeight="1" x14ac:dyDescent="0.2">
      <c r="A16" s="49"/>
      <c r="B16" s="49"/>
      <c r="C16" s="49"/>
      <c r="D16" s="49"/>
      <c r="E16" s="49"/>
      <c r="F16" s="49"/>
      <c r="G16" s="49"/>
      <c r="H16" s="49"/>
      <c r="I16" s="49"/>
      <c r="J16" s="50"/>
      <c r="K16" s="7" t="s">
        <v>33</v>
      </c>
      <c r="L16" s="7" t="s">
        <v>34</v>
      </c>
      <c r="M16" s="7" t="s">
        <v>35</v>
      </c>
      <c r="N16" s="7" t="s">
        <v>36</v>
      </c>
      <c r="O16" s="7" t="s">
        <v>37</v>
      </c>
      <c r="P16" s="7" t="s">
        <v>38</v>
      </c>
      <c r="Q16" s="7" t="s">
        <v>39</v>
      </c>
      <c r="R16" s="7" t="s">
        <v>40</v>
      </c>
      <c r="S16" s="7" t="s">
        <v>41</v>
      </c>
      <c r="T16" s="7" t="s">
        <v>42</v>
      </c>
      <c r="U16" s="7" t="s">
        <v>43</v>
      </c>
      <c r="V16" s="7" t="s">
        <v>44</v>
      </c>
      <c r="W16" s="7" t="s">
        <v>45</v>
      </c>
      <c r="X16" s="7" t="s">
        <v>46</v>
      </c>
      <c r="Y16" s="7" t="s">
        <v>47</v>
      </c>
      <c r="Z16" s="49"/>
      <c r="AA16" s="49"/>
      <c r="AB16" s="49"/>
      <c r="AC16" s="53"/>
    </row>
    <row r="17" spans="1:29" s="14" customFormat="1" x14ac:dyDescent="0.2">
      <c r="A17" s="7">
        <v>1</v>
      </c>
      <c r="B17" s="12">
        <v>2</v>
      </c>
      <c r="C17" s="10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7" t="s">
        <v>48</v>
      </c>
      <c r="L17" s="7" t="s">
        <v>49</v>
      </c>
      <c r="M17" s="7" t="s">
        <v>50</v>
      </c>
      <c r="N17" s="7" t="s">
        <v>51</v>
      </c>
      <c r="O17" s="7" t="s">
        <v>52</v>
      </c>
      <c r="P17" s="7" t="s">
        <v>53</v>
      </c>
      <c r="Q17" s="7" t="s">
        <v>54</v>
      </c>
      <c r="R17" s="7" t="s">
        <v>55</v>
      </c>
      <c r="S17" s="7" t="s">
        <v>56</v>
      </c>
      <c r="T17" s="7" t="s">
        <v>57</v>
      </c>
      <c r="U17" s="7" t="s">
        <v>58</v>
      </c>
      <c r="V17" s="7" t="s">
        <v>59</v>
      </c>
      <c r="W17" s="7" t="s">
        <v>60</v>
      </c>
      <c r="X17" s="7" t="s">
        <v>61</v>
      </c>
      <c r="Y17" s="7" t="s">
        <v>62</v>
      </c>
      <c r="Z17" s="13">
        <v>13</v>
      </c>
      <c r="AA17" s="13">
        <v>14</v>
      </c>
      <c r="AB17" s="13">
        <v>15</v>
      </c>
      <c r="AC17" s="13">
        <v>16</v>
      </c>
    </row>
    <row r="18" spans="1:29" ht="47.25" x14ac:dyDescent="0.2">
      <c r="A18" s="15">
        <v>1</v>
      </c>
      <c r="B18" s="16"/>
      <c r="C18" s="17" t="s">
        <v>63</v>
      </c>
      <c r="D18" s="18" t="s">
        <v>64</v>
      </c>
      <c r="E18" s="19">
        <v>41</v>
      </c>
      <c r="F18" s="19">
        <v>300</v>
      </c>
      <c r="G18" s="20" t="s">
        <v>65</v>
      </c>
      <c r="H18" s="21">
        <v>44946</v>
      </c>
      <c r="I18" s="21"/>
      <c r="J18" s="22">
        <v>1.0423</v>
      </c>
      <c r="K18" s="23">
        <v>2500</v>
      </c>
      <c r="L18" s="23">
        <v>2100</v>
      </c>
      <c r="M18" s="23">
        <v>1500</v>
      </c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4">
        <f t="shared" ref="Z18:Z49" si="0">COUNTIF(K18:Y18,"&gt;0")</f>
        <v>3</v>
      </c>
      <c r="AA18" s="25">
        <f t="shared" ref="AA18:AA49" si="1">CEILING(SUM(K18:Y18)/COUNTIF(K18:Y18,"&gt;0"),0.01)</f>
        <v>2033.3400000000001</v>
      </c>
      <c r="AB18" s="25">
        <f t="shared" ref="AB18:AB49" si="2">AA18*E18</f>
        <v>83366.94</v>
      </c>
      <c r="AC18" s="26">
        <f t="shared" ref="AC18:AC49" si="3">STDEV(K18:Y18)/AA18*100</f>
        <v>24.7534743665455</v>
      </c>
    </row>
    <row r="19" spans="1:29" ht="78.75" x14ac:dyDescent="0.2">
      <c r="A19" s="15">
        <v>2</v>
      </c>
      <c r="B19" s="16"/>
      <c r="C19" s="27" t="s">
        <v>66</v>
      </c>
      <c r="D19" s="18" t="s">
        <v>64</v>
      </c>
      <c r="E19" s="19">
        <v>20</v>
      </c>
      <c r="F19" s="19">
        <v>300</v>
      </c>
      <c r="G19" s="20" t="s">
        <v>65</v>
      </c>
      <c r="H19" s="21">
        <v>44946</v>
      </c>
      <c r="I19" s="21"/>
      <c r="J19" s="22">
        <v>1.0423</v>
      </c>
      <c r="K19" s="23">
        <v>2500</v>
      </c>
      <c r="L19" s="23">
        <v>2100</v>
      </c>
      <c r="M19" s="23">
        <v>1500</v>
      </c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4">
        <f t="shared" si="0"/>
        <v>3</v>
      </c>
      <c r="AA19" s="25">
        <f t="shared" si="1"/>
        <v>2033.3400000000001</v>
      </c>
      <c r="AB19" s="25">
        <f t="shared" si="2"/>
        <v>40666.800000000003</v>
      </c>
      <c r="AC19" s="26">
        <f t="shared" si="3"/>
        <v>24.7534743665455</v>
      </c>
    </row>
    <row r="20" spans="1:29" ht="31.5" x14ac:dyDescent="0.2">
      <c r="A20" s="15">
        <v>3</v>
      </c>
      <c r="B20" s="16"/>
      <c r="C20" s="27" t="s">
        <v>67</v>
      </c>
      <c r="D20" s="18" t="s">
        <v>64</v>
      </c>
      <c r="E20" s="19">
        <v>26</v>
      </c>
      <c r="F20" s="19">
        <v>400</v>
      </c>
      <c r="G20" s="20" t="s">
        <v>65</v>
      </c>
      <c r="H20" s="21">
        <v>44946</v>
      </c>
      <c r="I20" s="21"/>
      <c r="J20" s="22">
        <v>1.0423</v>
      </c>
      <c r="K20" s="23">
        <v>2500</v>
      </c>
      <c r="L20" s="23">
        <v>2100</v>
      </c>
      <c r="M20" s="23">
        <v>2200</v>
      </c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4">
        <f t="shared" si="0"/>
        <v>3</v>
      </c>
      <c r="AA20" s="25">
        <f t="shared" si="1"/>
        <v>2266.67</v>
      </c>
      <c r="AB20" s="25">
        <f t="shared" si="2"/>
        <v>58933.42</v>
      </c>
      <c r="AC20" s="26">
        <f t="shared" si="3"/>
        <v>9.1838070802813494</v>
      </c>
    </row>
    <row r="21" spans="1:29" ht="15.75" x14ac:dyDescent="0.2">
      <c r="A21" s="15">
        <v>4</v>
      </c>
      <c r="B21" s="16"/>
      <c r="C21" s="27" t="s">
        <v>68</v>
      </c>
      <c r="D21" s="18" t="s">
        <v>64</v>
      </c>
      <c r="E21" s="19">
        <v>66</v>
      </c>
      <c r="F21" s="19">
        <v>350</v>
      </c>
      <c r="G21" s="20" t="s">
        <v>65</v>
      </c>
      <c r="H21" s="21">
        <v>44946</v>
      </c>
      <c r="I21" s="21"/>
      <c r="J21" s="22">
        <v>1.0423</v>
      </c>
      <c r="K21" s="23">
        <v>3500</v>
      </c>
      <c r="L21" s="23">
        <v>2500</v>
      </c>
      <c r="M21" s="23">
        <v>4200</v>
      </c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4">
        <f t="shared" si="0"/>
        <v>3</v>
      </c>
      <c r="AA21" s="25">
        <f t="shared" si="1"/>
        <v>3400</v>
      </c>
      <c r="AB21" s="25">
        <f t="shared" si="2"/>
        <v>224400</v>
      </c>
      <c r="AC21" s="26">
        <f t="shared" si="3"/>
        <v>25.129422780345678</v>
      </c>
    </row>
    <row r="22" spans="1:29" ht="15.75" x14ac:dyDescent="0.2">
      <c r="A22" s="15">
        <v>5</v>
      </c>
      <c r="B22" s="16"/>
      <c r="C22" s="27" t="s">
        <v>69</v>
      </c>
      <c r="D22" s="18" t="s">
        <v>64</v>
      </c>
      <c r="E22" s="19">
        <v>13</v>
      </c>
      <c r="F22" s="19">
        <v>300</v>
      </c>
      <c r="G22" s="20" t="s">
        <v>65</v>
      </c>
      <c r="H22" s="21">
        <v>44946</v>
      </c>
      <c r="I22" s="21"/>
      <c r="J22" s="22">
        <v>1.0423</v>
      </c>
      <c r="K22" s="23">
        <v>3500</v>
      </c>
      <c r="L22" s="23">
        <v>4000</v>
      </c>
      <c r="M22" s="23">
        <v>4200</v>
      </c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4">
        <f t="shared" si="0"/>
        <v>3</v>
      </c>
      <c r="AA22" s="25">
        <f t="shared" si="1"/>
        <v>3900</v>
      </c>
      <c r="AB22" s="25">
        <f t="shared" si="2"/>
        <v>50700</v>
      </c>
      <c r="AC22" s="26">
        <f t="shared" si="3"/>
        <v>9.2450032704204848</v>
      </c>
    </row>
    <row r="23" spans="1:29" ht="31.5" x14ac:dyDescent="0.2">
      <c r="A23" s="15">
        <v>6</v>
      </c>
      <c r="B23" s="16"/>
      <c r="C23" s="27" t="s">
        <v>70</v>
      </c>
      <c r="D23" s="18" t="s">
        <v>64</v>
      </c>
      <c r="E23" s="19">
        <v>160</v>
      </c>
      <c r="F23" s="19">
        <v>350</v>
      </c>
      <c r="G23" s="20" t="s">
        <v>65</v>
      </c>
      <c r="H23" s="21">
        <v>44946</v>
      </c>
      <c r="I23" s="21"/>
      <c r="J23" s="22">
        <v>1.0423</v>
      </c>
      <c r="K23" s="23">
        <v>600</v>
      </c>
      <c r="L23" s="23">
        <v>550</v>
      </c>
      <c r="M23" s="23">
        <v>700</v>
      </c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4">
        <f t="shared" si="0"/>
        <v>3</v>
      </c>
      <c r="AA23" s="25">
        <f t="shared" si="1"/>
        <v>616.66999999999996</v>
      </c>
      <c r="AB23" s="25">
        <f t="shared" si="2"/>
        <v>98667.199999999997</v>
      </c>
      <c r="AC23" s="26">
        <f t="shared" si="3"/>
        <v>12.385272768676536</v>
      </c>
    </row>
    <row r="24" spans="1:29" ht="47.25" x14ac:dyDescent="0.2">
      <c r="A24" s="15">
        <v>7</v>
      </c>
      <c r="B24" s="16"/>
      <c r="C24" s="27" t="s">
        <v>71</v>
      </c>
      <c r="D24" s="18" t="s">
        <v>64</v>
      </c>
      <c r="E24" s="19">
        <v>3</v>
      </c>
      <c r="F24" s="19">
        <v>300</v>
      </c>
      <c r="G24" s="20" t="s">
        <v>65</v>
      </c>
      <c r="H24" s="21">
        <v>44946</v>
      </c>
      <c r="I24" s="21"/>
      <c r="J24" s="22">
        <v>1.0423</v>
      </c>
      <c r="K24" s="23">
        <v>4500</v>
      </c>
      <c r="L24" s="23">
        <v>2500</v>
      </c>
      <c r="M24" s="23">
        <v>4200</v>
      </c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4">
        <f t="shared" si="0"/>
        <v>3</v>
      </c>
      <c r="AA24" s="25">
        <f t="shared" si="1"/>
        <v>3733.34</v>
      </c>
      <c r="AB24" s="25">
        <f t="shared" si="2"/>
        <v>11200.02</v>
      </c>
      <c r="AC24" s="26">
        <f t="shared" si="3"/>
        <v>28.890465708745921</v>
      </c>
    </row>
    <row r="25" spans="1:29" ht="63" x14ac:dyDescent="0.2">
      <c r="A25" s="15">
        <v>8</v>
      </c>
      <c r="B25" s="16"/>
      <c r="C25" s="27" t="s">
        <v>72</v>
      </c>
      <c r="D25" s="18" t="s">
        <v>64</v>
      </c>
      <c r="E25" s="19">
        <v>15</v>
      </c>
      <c r="F25" s="19">
        <v>400</v>
      </c>
      <c r="G25" s="20" t="s">
        <v>65</v>
      </c>
      <c r="H25" s="21">
        <v>44946</v>
      </c>
      <c r="I25" s="21"/>
      <c r="J25" s="22">
        <v>1.0423</v>
      </c>
      <c r="K25" s="23"/>
      <c r="L25" s="23"/>
      <c r="M25" s="23">
        <v>2500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4">
        <f t="shared" si="0"/>
        <v>1</v>
      </c>
      <c r="AA25" s="25">
        <f t="shared" si="1"/>
        <v>2500</v>
      </c>
      <c r="AB25" s="25">
        <f t="shared" si="2"/>
        <v>37500</v>
      </c>
      <c r="AC25" s="26"/>
    </row>
    <row r="26" spans="1:29" ht="63" x14ac:dyDescent="0.2">
      <c r="A26" s="15">
        <v>9</v>
      </c>
      <c r="B26" s="16"/>
      <c r="C26" s="27" t="s">
        <v>73</v>
      </c>
      <c r="D26" s="18" t="s">
        <v>64</v>
      </c>
      <c r="E26" s="19">
        <v>1</v>
      </c>
      <c r="F26" s="19">
        <v>400</v>
      </c>
      <c r="G26" s="20" t="s">
        <v>65</v>
      </c>
      <c r="H26" s="21">
        <v>44946</v>
      </c>
      <c r="I26" s="21"/>
      <c r="J26" s="22">
        <v>1.0423</v>
      </c>
      <c r="K26" s="23"/>
      <c r="L26" s="23"/>
      <c r="M26" s="23">
        <v>3000</v>
      </c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4">
        <f t="shared" si="0"/>
        <v>1</v>
      </c>
      <c r="AA26" s="25">
        <f t="shared" si="1"/>
        <v>3000</v>
      </c>
      <c r="AB26" s="25">
        <f t="shared" si="2"/>
        <v>3000</v>
      </c>
      <c r="AC26" s="26"/>
    </row>
    <row r="27" spans="1:29" ht="63" x14ac:dyDescent="0.2">
      <c r="A27" s="15">
        <v>10</v>
      </c>
      <c r="B27" s="16"/>
      <c r="C27" s="27" t="s">
        <v>74</v>
      </c>
      <c r="D27" s="18" t="s">
        <v>64</v>
      </c>
      <c r="E27" s="19">
        <v>15</v>
      </c>
      <c r="F27" s="19">
        <v>400</v>
      </c>
      <c r="G27" s="20" t="s">
        <v>65</v>
      </c>
      <c r="H27" s="21">
        <v>44946</v>
      </c>
      <c r="I27" s="21"/>
      <c r="J27" s="22">
        <v>1.0423</v>
      </c>
      <c r="K27" s="23">
        <v>6000</v>
      </c>
      <c r="L27" s="23">
        <v>9200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4">
        <f t="shared" si="0"/>
        <v>2</v>
      </c>
      <c r="AA27" s="25">
        <f t="shared" si="1"/>
        <v>7600</v>
      </c>
      <c r="AB27" s="25">
        <f t="shared" si="2"/>
        <v>114000</v>
      </c>
      <c r="AC27" s="26">
        <f t="shared" si="3"/>
        <v>29.772917102591478</v>
      </c>
    </row>
    <row r="28" spans="1:29" ht="102.75" customHeight="1" x14ac:dyDescent="0.2">
      <c r="A28" s="15">
        <v>11</v>
      </c>
      <c r="B28" s="16"/>
      <c r="C28" s="27" t="s">
        <v>75</v>
      </c>
      <c r="D28" s="18" t="s">
        <v>64</v>
      </c>
      <c r="E28" s="19">
        <v>34</v>
      </c>
      <c r="F28" s="19">
        <v>300</v>
      </c>
      <c r="G28" s="20" t="s">
        <v>65</v>
      </c>
      <c r="H28" s="21">
        <v>44946</v>
      </c>
      <c r="I28" s="21"/>
      <c r="J28" s="22">
        <v>1.0423</v>
      </c>
      <c r="K28" s="23"/>
      <c r="L28" s="23">
        <v>2500</v>
      </c>
      <c r="M28" s="23">
        <v>3500</v>
      </c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4">
        <f t="shared" si="0"/>
        <v>2</v>
      </c>
      <c r="AA28" s="25">
        <f t="shared" si="1"/>
        <v>3000</v>
      </c>
      <c r="AB28" s="25">
        <f t="shared" si="2"/>
        <v>102000</v>
      </c>
      <c r="AC28" s="26">
        <f t="shared" si="3"/>
        <v>23.570226039551585</v>
      </c>
    </row>
    <row r="29" spans="1:29" ht="87.75" customHeight="1" x14ac:dyDescent="0.2">
      <c r="A29" s="15">
        <v>12</v>
      </c>
      <c r="B29" s="16"/>
      <c r="C29" s="27" t="s">
        <v>76</v>
      </c>
      <c r="D29" s="18" t="s">
        <v>64</v>
      </c>
      <c r="E29" s="19">
        <v>35</v>
      </c>
      <c r="F29" s="19">
        <v>300</v>
      </c>
      <c r="G29" s="20" t="s">
        <v>65</v>
      </c>
      <c r="H29" s="21">
        <v>44946</v>
      </c>
      <c r="I29" s="21"/>
      <c r="J29" s="22">
        <v>1.0423</v>
      </c>
      <c r="K29" s="23"/>
      <c r="L29" s="23"/>
      <c r="M29" s="23">
        <v>1500</v>
      </c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4">
        <f t="shared" si="0"/>
        <v>1</v>
      </c>
      <c r="AA29" s="25">
        <f t="shared" si="1"/>
        <v>1500</v>
      </c>
      <c r="AB29" s="25">
        <f t="shared" si="2"/>
        <v>52500</v>
      </c>
      <c r="AC29" s="26"/>
    </row>
    <row r="30" spans="1:29" ht="31.5" x14ac:dyDescent="0.2">
      <c r="A30" s="15">
        <v>13</v>
      </c>
      <c r="B30" s="16"/>
      <c r="C30" s="27" t="s">
        <v>77</v>
      </c>
      <c r="D30" s="18" t="s">
        <v>64</v>
      </c>
      <c r="E30" s="19">
        <v>3</v>
      </c>
      <c r="F30" s="19">
        <v>300</v>
      </c>
      <c r="G30" s="20" t="s">
        <v>65</v>
      </c>
      <c r="H30" s="21">
        <v>44946</v>
      </c>
      <c r="I30" s="21"/>
      <c r="J30" s="22">
        <v>1.0423</v>
      </c>
      <c r="K30" s="23">
        <v>2800</v>
      </c>
      <c r="L30" s="23">
        <v>2800</v>
      </c>
      <c r="M30" s="23">
        <v>2500</v>
      </c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4">
        <f t="shared" si="0"/>
        <v>3</v>
      </c>
      <c r="AA30" s="25">
        <f t="shared" si="1"/>
        <v>2700</v>
      </c>
      <c r="AB30" s="25">
        <f t="shared" si="2"/>
        <v>8100</v>
      </c>
      <c r="AC30" s="26">
        <f t="shared" si="3"/>
        <v>6.4150029909958413</v>
      </c>
    </row>
    <row r="31" spans="1:29" ht="47.25" x14ac:dyDescent="0.2">
      <c r="A31" s="15">
        <v>14</v>
      </c>
      <c r="B31" s="16"/>
      <c r="C31" s="27" t="s">
        <v>78</v>
      </c>
      <c r="D31" s="18" t="s">
        <v>64</v>
      </c>
      <c r="E31" s="19">
        <v>19</v>
      </c>
      <c r="F31" s="19">
        <v>300</v>
      </c>
      <c r="G31" s="20" t="s">
        <v>65</v>
      </c>
      <c r="H31" s="21">
        <v>44946</v>
      </c>
      <c r="I31" s="21"/>
      <c r="J31" s="22">
        <v>1.0423</v>
      </c>
      <c r="K31" s="23">
        <v>2500</v>
      </c>
      <c r="L31" s="23">
        <v>1600</v>
      </c>
      <c r="M31" s="23">
        <v>2500</v>
      </c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4">
        <f t="shared" si="0"/>
        <v>3</v>
      </c>
      <c r="AA31" s="25">
        <f t="shared" si="1"/>
        <v>2200</v>
      </c>
      <c r="AB31" s="25">
        <f t="shared" si="2"/>
        <v>41800</v>
      </c>
      <c r="AC31" s="26">
        <f t="shared" si="3"/>
        <v>23.618874648666509</v>
      </c>
    </row>
    <row r="32" spans="1:29" ht="78.75" x14ac:dyDescent="0.2">
      <c r="A32" s="15">
        <v>15</v>
      </c>
      <c r="B32" s="16"/>
      <c r="C32" s="27" t="s">
        <v>79</v>
      </c>
      <c r="D32" s="18" t="s">
        <v>64</v>
      </c>
      <c r="E32" s="19">
        <v>16</v>
      </c>
      <c r="F32" s="19">
        <v>300</v>
      </c>
      <c r="G32" s="20" t="s">
        <v>65</v>
      </c>
      <c r="H32" s="21">
        <v>44946</v>
      </c>
      <c r="I32" s="21"/>
      <c r="J32" s="22">
        <v>1.0423</v>
      </c>
      <c r="K32" s="23">
        <v>2500</v>
      </c>
      <c r="L32" s="23">
        <v>2800</v>
      </c>
      <c r="M32" s="23">
        <v>2500</v>
      </c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4">
        <f t="shared" si="0"/>
        <v>3</v>
      </c>
      <c r="AA32" s="25">
        <f t="shared" si="1"/>
        <v>2600</v>
      </c>
      <c r="AB32" s="25">
        <f t="shared" si="2"/>
        <v>41600</v>
      </c>
      <c r="AC32" s="26">
        <f t="shared" si="3"/>
        <v>6.661733875264912</v>
      </c>
    </row>
    <row r="33" spans="1:29" ht="63" x14ac:dyDescent="0.2">
      <c r="A33" s="15">
        <v>16</v>
      </c>
      <c r="B33" s="16"/>
      <c r="C33" s="27" t="s">
        <v>80</v>
      </c>
      <c r="D33" s="18" t="s">
        <v>64</v>
      </c>
      <c r="E33" s="19">
        <v>47</v>
      </c>
      <c r="F33" s="19">
        <v>300</v>
      </c>
      <c r="G33" s="20" t="s">
        <v>65</v>
      </c>
      <c r="H33" s="21">
        <v>44946</v>
      </c>
      <c r="I33" s="21"/>
      <c r="J33" s="22">
        <v>1.0423</v>
      </c>
      <c r="K33" s="23">
        <v>2800</v>
      </c>
      <c r="L33" s="23">
        <v>2800</v>
      </c>
      <c r="M33" s="23">
        <v>1700</v>
      </c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4">
        <f t="shared" si="0"/>
        <v>3</v>
      </c>
      <c r="AA33" s="25">
        <f t="shared" si="1"/>
        <v>2433.34</v>
      </c>
      <c r="AB33" s="25">
        <f t="shared" si="2"/>
        <v>114366.98000000001</v>
      </c>
      <c r="AC33" s="26">
        <f t="shared" si="3"/>
        <v>26.099324225492072</v>
      </c>
    </row>
    <row r="34" spans="1:29" ht="78.75" x14ac:dyDescent="0.2">
      <c r="A34" s="15">
        <v>17</v>
      </c>
      <c r="B34" s="16"/>
      <c r="C34" s="27" t="s">
        <v>81</v>
      </c>
      <c r="D34" s="18" t="s">
        <v>64</v>
      </c>
      <c r="E34" s="19">
        <v>12</v>
      </c>
      <c r="F34" s="19">
        <v>300</v>
      </c>
      <c r="G34" s="20" t="s">
        <v>65</v>
      </c>
      <c r="H34" s="21">
        <v>44946</v>
      </c>
      <c r="I34" s="21"/>
      <c r="J34" s="22">
        <v>1.0423</v>
      </c>
      <c r="K34" s="23">
        <v>2500</v>
      </c>
      <c r="L34" s="23">
        <v>2800</v>
      </c>
      <c r="M34" s="23">
        <v>1700</v>
      </c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4">
        <f t="shared" si="0"/>
        <v>3</v>
      </c>
      <c r="AA34" s="25">
        <f t="shared" si="1"/>
        <v>2333.34</v>
      </c>
      <c r="AB34" s="25">
        <f t="shared" si="2"/>
        <v>28000.080000000002</v>
      </c>
      <c r="AC34" s="26">
        <f t="shared" si="3"/>
        <v>24.369533385950284</v>
      </c>
    </row>
    <row r="35" spans="1:29" ht="78.75" x14ac:dyDescent="0.2">
      <c r="A35" s="15">
        <v>18</v>
      </c>
      <c r="B35" s="16"/>
      <c r="C35" s="27" t="s">
        <v>82</v>
      </c>
      <c r="D35" s="18" t="s">
        <v>64</v>
      </c>
      <c r="E35" s="19">
        <v>83</v>
      </c>
      <c r="F35" s="19">
        <v>300</v>
      </c>
      <c r="G35" s="20" t="s">
        <v>65</v>
      </c>
      <c r="H35" s="21">
        <v>44946</v>
      </c>
      <c r="I35" s="21"/>
      <c r="J35" s="22">
        <v>1.0423</v>
      </c>
      <c r="K35" s="23">
        <v>2800</v>
      </c>
      <c r="L35" s="23">
        <v>2800</v>
      </c>
      <c r="M35" s="23">
        <v>1700</v>
      </c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4">
        <f t="shared" si="0"/>
        <v>3</v>
      </c>
      <c r="AA35" s="25">
        <f t="shared" si="1"/>
        <v>2433.34</v>
      </c>
      <c r="AB35" s="25">
        <f t="shared" si="2"/>
        <v>201967.22</v>
      </c>
      <c r="AC35" s="26">
        <f t="shared" si="3"/>
        <v>26.099324225492072</v>
      </c>
    </row>
    <row r="36" spans="1:29" ht="94.5" x14ac:dyDescent="0.2">
      <c r="A36" s="15">
        <v>19</v>
      </c>
      <c r="B36" s="16"/>
      <c r="C36" s="27" t="s">
        <v>83</v>
      </c>
      <c r="D36" s="18" t="s">
        <v>64</v>
      </c>
      <c r="E36" s="19">
        <v>23</v>
      </c>
      <c r="F36" s="19">
        <v>300</v>
      </c>
      <c r="G36" s="20" t="s">
        <v>65</v>
      </c>
      <c r="H36" s="21">
        <v>44946</v>
      </c>
      <c r="I36" s="21"/>
      <c r="J36" s="22">
        <v>1.0423</v>
      </c>
      <c r="K36" s="23">
        <v>2800</v>
      </c>
      <c r="L36" s="23">
        <v>2800</v>
      </c>
      <c r="M36" s="23">
        <v>1700</v>
      </c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>
        <f t="shared" si="0"/>
        <v>3</v>
      </c>
      <c r="AA36" s="25">
        <f t="shared" si="1"/>
        <v>2433.34</v>
      </c>
      <c r="AB36" s="25">
        <f t="shared" si="2"/>
        <v>55966.820000000007</v>
      </c>
      <c r="AC36" s="26">
        <f t="shared" si="3"/>
        <v>26.099324225492072</v>
      </c>
    </row>
    <row r="37" spans="1:29" ht="78.75" x14ac:dyDescent="0.2">
      <c r="A37" s="15">
        <v>20</v>
      </c>
      <c r="B37" s="16"/>
      <c r="C37" s="27" t="s">
        <v>84</v>
      </c>
      <c r="D37" s="18" t="s">
        <v>64</v>
      </c>
      <c r="E37" s="19">
        <v>3</v>
      </c>
      <c r="F37" s="19">
        <v>300</v>
      </c>
      <c r="G37" s="20" t="s">
        <v>65</v>
      </c>
      <c r="H37" s="21">
        <v>44946</v>
      </c>
      <c r="I37" s="21"/>
      <c r="J37" s="22">
        <v>1.0423</v>
      </c>
      <c r="K37" s="23">
        <v>2800</v>
      </c>
      <c r="L37" s="23">
        <v>2800</v>
      </c>
      <c r="M37" s="23">
        <v>1700</v>
      </c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4">
        <f t="shared" si="0"/>
        <v>3</v>
      </c>
      <c r="AA37" s="25">
        <f t="shared" si="1"/>
        <v>2433.34</v>
      </c>
      <c r="AB37" s="25">
        <f t="shared" si="2"/>
        <v>7300.02</v>
      </c>
      <c r="AC37" s="26">
        <f t="shared" si="3"/>
        <v>26.099324225492072</v>
      </c>
    </row>
    <row r="38" spans="1:29" ht="78.75" x14ac:dyDescent="0.2">
      <c r="A38" s="15">
        <v>21</v>
      </c>
      <c r="B38" s="16"/>
      <c r="C38" s="27" t="s">
        <v>85</v>
      </c>
      <c r="D38" s="18" t="s">
        <v>64</v>
      </c>
      <c r="E38" s="19">
        <v>1</v>
      </c>
      <c r="F38" s="19">
        <v>300</v>
      </c>
      <c r="G38" s="20" t="s">
        <v>65</v>
      </c>
      <c r="H38" s="21">
        <v>44946</v>
      </c>
      <c r="I38" s="21"/>
      <c r="J38" s="22">
        <v>1.0423</v>
      </c>
      <c r="K38" s="23">
        <v>3500</v>
      </c>
      <c r="L38" s="23">
        <v>2800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4">
        <f t="shared" si="0"/>
        <v>2</v>
      </c>
      <c r="AA38" s="25">
        <f t="shared" si="1"/>
        <v>3150</v>
      </c>
      <c r="AB38" s="25">
        <f t="shared" si="2"/>
        <v>3150</v>
      </c>
      <c r="AC38" s="26">
        <f t="shared" si="3"/>
        <v>15.713484026367725</v>
      </c>
    </row>
    <row r="39" spans="1:29" ht="15.75" x14ac:dyDescent="0.2">
      <c r="A39" s="15">
        <v>22</v>
      </c>
      <c r="B39" s="16"/>
      <c r="C39" s="27" t="s">
        <v>86</v>
      </c>
      <c r="D39" s="18" t="s">
        <v>64</v>
      </c>
      <c r="E39" s="19">
        <v>1</v>
      </c>
      <c r="F39" s="19">
        <v>800</v>
      </c>
      <c r="G39" s="20" t="s">
        <v>65</v>
      </c>
      <c r="H39" s="21">
        <v>44946</v>
      </c>
      <c r="I39" s="21"/>
      <c r="J39" s="22">
        <v>1.0423</v>
      </c>
      <c r="K39" s="23">
        <v>8000</v>
      </c>
      <c r="L39" s="23">
        <v>5000</v>
      </c>
      <c r="M39" s="23">
        <v>8000</v>
      </c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4">
        <f t="shared" si="0"/>
        <v>3</v>
      </c>
      <c r="AA39" s="25">
        <f t="shared" si="1"/>
        <v>7000</v>
      </c>
      <c r="AB39" s="25">
        <f t="shared" si="2"/>
        <v>7000</v>
      </c>
      <c r="AC39" s="26">
        <f t="shared" si="3"/>
        <v>24.743582965269674</v>
      </c>
    </row>
    <row r="40" spans="1:29" ht="31.5" x14ac:dyDescent="0.2">
      <c r="A40" s="15">
        <v>23</v>
      </c>
      <c r="B40" s="16"/>
      <c r="C40" s="27" t="s">
        <v>87</v>
      </c>
      <c r="D40" s="18" t="s">
        <v>64</v>
      </c>
      <c r="E40" s="19">
        <v>7</v>
      </c>
      <c r="F40" s="19">
        <v>500</v>
      </c>
      <c r="G40" s="20" t="s">
        <v>65</v>
      </c>
      <c r="H40" s="21">
        <v>44946</v>
      </c>
      <c r="I40" s="21"/>
      <c r="J40" s="22">
        <v>1.0423</v>
      </c>
      <c r="K40" s="23">
        <v>2800</v>
      </c>
      <c r="L40" s="23"/>
      <c r="M40" s="23">
        <v>2500</v>
      </c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4">
        <f t="shared" si="0"/>
        <v>2</v>
      </c>
      <c r="AA40" s="25">
        <f t="shared" si="1"/>
        <v>2650</v>
      </c>
      <c r="AB40" s="25">
        <f t="shared" si="2"/>
        <v>18550</v>
      </c>
      <c r="AC40" s="26">
        <f t="shared" si="3"/>
        <v>8.0049824285269544</v>
      </c>
    </row>
    <row r="41" spans="1:29" ht="78.75" x14ac:dyDescent="0.2">
      <c r="A41" s="15">
        <v>24</v>
      </c>
      <c r="B41" s="16"/>
      <c r="C41" s="27" t="s">
        <v>88</v>
      </c>
      <c r="D41" s="18" t="s">
        <v>64</v>
      </c>
      <c r="E41" s="19">
        <v>6</v>
      </c>
      <c r="F41" s="19">
        <v>300</v>
      </c>
      <c r="G41" s="20" t="s">
        <v>65</v>
      </c>
      <c r="H41" s="21">
        <v>44946</v>
      </c>
      <c r="I41" s="21"/>
      <c r="J41" s="22">
        <v>1.0423</v>
      </c>
      <c r="K41" s="23">
        <v>2800</v>
      </c>
      <c r="L41" s="23">
        <v>3300</v>
      </c>
      <c r="M41" s="23">
        <v>1700</v>
      </c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4">
        <f t="shared" si="0"/>
        <v>3</v>
      </c>
      <c r="AA41" s="25">
        <f t="shared" si="1"/>
        <v>2600</v>
      </c>
      <c r="AB41" s="25">
        <f t="shared" si="2"/>
        <v>15600</v>
      </c>
      <c r="AC41" s="26">
        <f t="shared" si="3"/>
        <v>31.482126045663271</v>
      </c>
    </row>
    <row r="42" spans="1:29" ht="126" x14ac:dyDescent="0.2">
      <c r="A42" s="15">
        <v>25</v>
      </c>
      <c r="B42" s="16"/>
      <c r="C42" s="27" t="s">
        <v>89</v>
      </c>
      <c r="D42" s="18" t="s">
        <v>64</v>
      </c>
      <c r="E42" s="19">
        <v>7</v>
      </c>
      <c r="F42" s="19">
        <v>300</v>
      </c>
      <c r="G42" s="20" t="s">
        <v>65</v>
      </c>
      <c r="H42" s="21">
        <v>44946</v>
      </c>
      <c r="I42" s="21"/>
      <c r="J42" s="22">
        <v>1.0423</v>
      </c>
      <c r="K42" s="23">
        <v>2800</v>
      </c>
      <c r="L42" s="23">
        <v>3300</v>
      </c>
      <c r="M42" s="23">
        <v>1700</v>
      </c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4">
        <f t="shared" si="0"/>
        <v>3</v>
      </c>
      <c r="AA42" s="25">
        <f t="shared" si="1"/>
        <v>2600</v>
      </c>
      <c r="AB42" s="25">
        <f t="shared" si="2"/>
        <v>18200</v>
      </c>
      <c r="AC42" s="26">
        <f t="shared" si="3"/>
        <v>31.482126045663271</v>
      </c>
    </row>
    <row r="43" spans="1:29" ht="110.25" x14ac:dyDescent="0.2">
      <c r="A43" s="15">
        <v>26</v>
      </c>
      <c r="B43" s="16"/>
      <c r="C43" s="27" t="s">
        <v>90</v>
      </c>
      <c r="D43" s="18" t="s">
        <v>64</v>
      </c>
      <c r="E43" s="19">
        <v>1</v>
      </c>
      <c r="F43" s="19">
        <v>300</v>
      </c>
      <c r="G43" s="20" t="s">
        <v>65</v>
      </c>
      <c r="H43" s="21">
        <v>44946</v>
      </c>
      <c r="I43" s="21"/>
      <c r="J43" s="22">
        <v>1.0423</v>
      </c>
      <c r="K43" s="23">
        <v>2800</v>
      </c>
      <c r="L43" s="23">
        <v>3300</v>
      </c>
      <c r="M43" s="23">
        <v>1700</v>
      </c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4">
        <f t="shared" si="0"/>
        <v>3</v>
      </c>
      <c r="AA43" s="25">
        <f t="shared" si="1"/>
        <v>2600</v>
      </c>
      <c r="AB43" s="25">
        <f t="shared" si="2"/>
        <v>2600</v>
      </c>
      <c r="AC43" s="26">
        <f t="shared" si="3"/>
        <v>31.482126045663271</v>
      </c>
    </row>
    <row r="44" spans="1:29" ht="110.25" x14ac:dyDescent="0.2">
      <c r="A44" s="15">
        <v>27</v>
      </c>
      <c r="B44" s="16"/>
      <c r="C44" s="27" t="s">
        <v>91</v>
      </c>
      <c r="D44" s="18" t="s">
        <v>64</v>
      </c>
      <c r="E44" s="19">
        <v>1</v>
      </c>
      <c r="F44" s="19">
        <v>300</v>
      </c>
      <c r="G44" s="20" t="s">
        <v>65</v>
      </c>
      <c r="H44" s="21">
        <v>44946</v>
      </c>
      <c r="I44" s="21"/>
      <c r="J44" s="22">
        <v>1.0423</v>
      </c>
      <c r="K44" s="23">
        <v>2800</v>
      </c>
      <c r="L44" s="23">
        <v>3300</v>
      </c>
      <c r="M44" s="23">
        <v>1700</v>
      </c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4">
        <f t="shared" si="0"/>
        <v>3</v>
      </c>
      <c r="AA44" s="25">
        <f t="shared" si="1"/>
        <v>2600</v>
      </c>
      <c r="AB44" s="25">
        <f t="shared" si="2"/>
        <v>2600</v>
      </c>
      <c r="AC44" s="26">
        <f t="shared" si="3"/>
        <v>31.482126045663271</v>
      </c>
    </row>
    <row r="45" spans="1:29" ht="94.5" x14ac:dyDescent="0.2">
      <c r="A45" s="15">
        <v>28</v>
      </c>
      <c r="B45" s="16"/>
      <c r="C45" s="27" t="s">
        <v>92</v>
      </c>
      <c r="D45" s="18" t="s">
        <v>64</v>
      </c>
      <c r="E45" s="19">
        <v>1</v>
      </c>
      <c r="F45" s="19">
        <v>300</v>
      </c>
      <c r="G45" s="20" t="s">
        <v>65</v>
      </c>
      <c r="H45" s="21">
        <v>44946</v>
      </c>
      <c r="I45" s="21"/>
      <c r="J45" s="22">
        <v>1.0423</v>
      </c>
      <c r="K45" s="23">
        <v>2800</v>
      </c>
      <c r="L45" s="23">
        <v>3300</v>
      </c>
      <c r="M45" s="23">
        <v>1700</v>
      </c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4">
        <f t="shared" si="0"/>
        <v>3</v>
      </c>
      <c r="AA45" s="25">
        <f t="shared" si="1"/>
        <v>2600</v>
      </c>
      <c r="AB45" s="25">
        <f t="shared" si="2"/>
        <v>2600</v>
      </c>
      <c r="AC45" s="26">
        <f t="shared" si="3"/>
        <v>31.482126045663271</v>
      </c>
    </row>
    <row r="46" spans="1:29" ht="47.25" x14ac:dyDescent="0.2">
      <c r="A46" s="15">
        <v>29</v>
      </c>
      <c r="B46" s="16"/>
      <c r="C46" s="27" t="s">
        <v>93</v>
      </c>
      <c r="D46" s="18" t="s">
        <v>64</v>
      </c>
      <c r="E46" s="19">
        <v>1</v>
      </c>
      <c r="F46" s="19">
        <v>800</v>
      </c>
      <c r="G46" s="20" t="s">
        <v>65</v>
      </c>
      <c r="H46" s="21">
        <v>44946</v>
      </c>
      <c r="I46" s="21"/>
      <c r="J46" s="22">
        <v>1.0423</v>
      </c>
      <c r="K46" s="23">
        <v>12000</v>
      </c>
      <c r="L46" s="23">
        <v>14000</v>
      </c>
      <c r="M46" s="23">
        <v>15000</v>
      </c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4">
        <f t="shared" si="0"/>
        <v>3</v>
      </c>
      <c r="AA46" s="25">
        <f t="shared" si="1"/>
        <v>13666.67</v>
      </c>
      <c r="AB46" s="25">
        <f t="shared" si="2"/>
        <v>13666.67</v>
      </c>
      <c r="AC46" s="26">
        <f t="shared" si="3"/>
        <v>11.17701116403591</v>
      </c>
    </row>
    <row r="47" spans="1:29" ht="15.75" x14ac:dyDescent="0.2">
      <c r="A47" s="15">
        <v>30</v>
      </c>
      <c r="B47" s="16"/>
      <c r="C47" s="27" t="s">
        <v>94</v>
      </c>
      <c r="D47" s="18" t="s">
        <v>64</v>
      </c>
      <c r="E47" s="19">
        <v>1</v>
      </c>
      <c r="F47" s="19">
        <v>300</v>
      </c>
      <c r="G47" s="20" t="s">
        <v>65</v>
      </c>
      <c r="H47" s="21">
        <v>44946</v>
      </c>
      <c r="I47" s="21"/>
      <c r="J47" s="22">
        <v>1.0423</v>
      </c>
      <c r="K47" s="23"/>
      <c r="L47" s="23">
        <v>2500</v>
      </c>
      <c r="M47" s="23">
        <v>2500</v>
      </c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4">
        <f t="shared" si="0"/>
        <v>2</v>
      </c>
      <c r="AA47" s="25">
        <f t="shared" si="1"/>
        <v>2500</v>
      </c>
      <c r="AB47" s="25">
        <f t="shared" si="2"/>
        <v>2500</v>
      </c>
      <c r="AC47" s="26">
        <f t="shared" si="3"/>
        <v>0</v>
      </c>
    </row>
    <row r="48" spans="1:29" ht="47.25" x14ac:dyDescent="0.2">
      <c r="A48" s="15">
        <v>31</v>
      </c>
      <c r="B48" s="16"/>
      <c r="C48" s="27" t="s">
        <v>95</v>
      </c>
      <c r="D48" s="18" t="s">
        <v>64</v>
      </c>
      <c r="E48" s="19">
        <v>4</v>
      </c>
      <c r="F48" s="19">
        <v>300</v>
      </c>
      <c r="G48" s="20" t="s">
        <v>65</v>
      </c>
      <c r="H48" s="21">
        <v>44946</v>
      </c>
      <c r="I48" s="21"/>
      <c r="J48" s="22">
        <v>1.0423</v>
      </c>
      <c r="K48" s="23"/>
      <c r="L48" s="23">
        <v>2500</v>
      </c>
      <c r="M48" s="23">
        <v>2500</v>
      </c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4">
        <f t="shared" si="0"/>
        <v>2</v>
      </c>
      <c r="AA48" s="25">
        <f t="shared" si="1"/>
        <v>2500</v>
      </c>
      <c r="AB48" s="25">
        <f t="shared" si="2"/>
        <v>10000</v>
      </c>
      <c r="AC48" s="26">
        <f t="shared" si="3"/>
        <v>0</v>
      </c>
    </row>
    <row r="49" spans="1:29" ht="47.25" x14ac:dyDescent="0.2">
      <c r="A49" s="15">
        <v>32</v>
      </c>
      <c r="B49" s="16"/>
      <c r="C49" s="27" t="s">
        <v>96</v>
      </c>
      <c r="D49" s="18" t="s">
        <v>64</v>
      </c>
      <c r="E49" s="19">
        <v>1</v>
      </c>
      <c r="F49" s="19">
        <v>400</v>
      </c>
      <c r="G49" s="20" t="s">
        <v>65</v>
      </c>
      <c r="H49" s="21">
        <v>44946</v>
      </c>
      <c r="I49" s="21"/>
      <c r="J49" s="22">
        <v>1.0423</v>
      </c>
      <c r="K49" s="23">
        <v>8000</v>
      </c>
      <c r="L49" s="23"/>
      <c r="M49" s="23">
        <v>5000</v>
      </c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4">
        <f t="shared" si="0"/>
        <v>2</v>
      </c>
      <c r="AA49" s="25">
        <f t="shared" si="1"/>
        <v>6500</v>
      </c>
      <c r="AB49" s="25">
        <f t="shared" si="2"/>
        <v>6500</v>
      </c>
      <c r="AC49" s="26">
        <f t="shared" si="3"/>
        <v>32.635697593225267</v>
      </c>
    </row>
    <row r="50" spans="1:29" ht="47.25" x14ac:dyDescent="0.2">
      <c r="A50" s="15">
        <v>33</v>
      </c>
      <c r="B50" s="16"/>
      <c r="C50" s="27" t="s">
        <v>97</v>
      </c>
      <c r="D50" s="18" t="s">
        <v>64</v>
      </c>
      <c r="E50" s="19">
        <v>1</v>
      </c>
      <c r="F50" s="19">
        <v>300</v>
      </c>
      <c r="G50" s="20" t="s">
        <v>65</v>
      </c>
      <c r="H50" s="21">
        <v>44946</v>
      </c>
      <c r="I50" s="21"/>
      <c r="J50" s="22">
        <v>1.0423</v>
      </c>
      <c r="K50" s="23">
        <v>3500</v>
      </c>
      <c r="L50" s="23">
        <v>2500</v>
      </c>
      <c r="M50" s="23">
        <v>2500</v>
      </c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4">
        <f t="shared" ref="Z50:Z81" si="4">COUNTIF(K50:Y50,"&gt;0")</f>
        <v>3</v>
      </c>
      <c r="AA50" s="25">
        <f t="shared" ref="AA50:AA81" si="5">CEILING(SUM(K50:Y50)/COUNTIF(K50:Y50,"&gt;0"),0.01)</f>
        <v>2833.34</v>
      </c>
      <c r="AB50" s="25">
        <f t="shared" ref="AB50:AB81" si="6">AA50*E50</f>
        <v>2833.34</v>
      </c>
      <c r="AC50" s="26">
        <f t="shared" ref="AC50:AC81" si="7">STDEV(K50:Y50)/AA50*100</f>
        <v>20.377020378409448</v>
      </c>
    </row>
    <row r="51" spans="1:29" ht="31.5" x14ac:dyDescent="0.2">
      <c r="A51" s="15">
        <v>34</v>
      </c>
      <c r="B51" s="16"/>
      <c r="C51" s="27" t="s">
        <v>98</v>
      </c>
      <c r="D51" s="18" t="s">
        <v>64</v>
      </c>
      <c r="E51" s="19">
        <v>84</v>
      </c>
      <c r="F51" s="19">
        <v>750</v>
      </c>
      <c r="G51" s="20" t="s">
        <v>65</v>
      </c>
      <c r="H51" s="21">
        <v>44946</v>
      </c>
      <c r="I51" s="21"/>
      <c r="J51" s="22">
        <v>1.0423</v>
      </c>
      <c r="K51" s="23">
        <v>5000</v>
      </c>
      <c r="L51" s="23">
        <v>4000</v>
      </c>
      <c r="M51" s="23">
        <v>4200</v>
      </c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4">
        <f t="shared" si="4"/>
        <v>3</v>
      </c>
      <c r="AA51" s="25">
        <f t="shared" si="5"/>
        <v>4400</v>
      </c>
      <c r="AB51" s="25">
        <f t="shared" si="6"/>
        <v>369600</v>
      </c>
      <c r="AC51" s="26">
        <f t="shared" si="7"/>
        <v>12.026142323020867</v>
      </c>
    </row>
    <row r="52" spans="1:29" ht="15.75" x14ac:dyDescent="0.2">
      <c r="A52" s="15">
        <v>35</v>
      </c>
      <c r="B52" s="16"/>
      <c r="C52" s="27" t="s">
        <v>99</v>
      </c>
      <c r="D52" s="18" t="s">
        <v>64</v>
      </c>
      <c r="E52" s="19">
        <v>7</v>
      </c>
      <c r="F52" s="19">
        <v>300</v>
      </c>
      <c r="G52" s="20" t="s">
        <v>65</v>
      </c>
      <c r="H52" s="21">
        <v>44946</v>
      </c>
      <c r="I52" s="21"/>
      <c r="J52" s="22">
        <v>1.0423</v>
      </c>
      <c r="K52" s="23">
        <v>5000</v>
      </c>
      <c r="L52" s="23">
        <v>4000</v>
      </c>
      <c r="M52" s="23">
        <v>4200</v>
      </c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4">
        <f t="shared" si="4"/>
        <v>3</v>
      </c>
      <c r="AA52" s="25">
        <f t="shared" si="5"/>
        <v>4400</v>
      </c>
      <c r="AB52" s="25">
        <f t="shared" si="6"/>
        <v>30800</v>
      </c>
      <c r="AC52" s="26">
        <f t="shared" si="7"/>
        <v>12.026142323020867</v>
      </c>
    </row>
    <row r="53" spans="1:29" ht="15.75" x14ac:dyDescent="0.2">
      <c r="A53" s="15">
        <v>36</v>
      </c>
      <c r="B53" s="16"/>
      <c r="C53" s="27" t="s">
        <v>100</v>
      </c>
      <c r="D53" s="18" t="s">
        <v>64</v>
      </c>
      <c r="E53" s="19">
        <v>4</v>
      </c>
      <c r="F53" s="19">
        <v>300</v>
      </c>
      <c r="G53" s="20" t="s">
        <v>65</v>
      </c>
      <c r="H53" s="21">
        <v>44946</v>
      </c>
      <c r="I53" s="21"/>
      <c r="J53" s="22">
        <v>1.0423</v>
      </c>
      <c r="K53" s="23">
        <v>6000</v>
      </c>
      <c r="L53" s="23">
        <v>4000</v>
      </c>
      <c r="M53" s="23">
        <v>4200</v>
      </c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4">
        <f t="shared" si="4"/>
        <v>3</v>
      </c>
      <c r="AA53" s="25">
        <f t="shared" si="5"/>
        <v>4733.34</v>
      </c>
      <c r="AB53" s="25">
        <f t="shared" si="6"/>
        <v>18933.36</v>
      </c>
      <c r="AC53" s="26">
        <f t="shared" si="7"/>
        <v>23.271392071079227</v>
      </c>
    </row>
    <row r="54" spans="1:29" ht="15.75" x14ac:dyDescent="0.2">
      <c r="A54" s="15">
        <v>37</v>
      </c>
      <c r="B54" s="16"/>
      <c r="C54" s="27" t="s">
        <v>101</v>
      </c>
      <c r="D54" s="18" t="s">
        <v>64</v>
      </c>
      <c r="E54" s="19">
        <v>2</v>
      </c>
      <c r="F54" s="19">
        <v>300</v>
      </c>
      <c r="G54" s="20" t="s">
        <v>65</v>
      </c>
      <c r="H54" s="21">
        <v>44946</v>
      </c>
      <c r="I54" s="21"/>
      <c r="J54" s="22">
        <v>1.0423</v>
      </c>
      <c r="K54" s="23">
        <v>6000</v>
      </c>
      <c r="L54" s="23">
        <v>4000</v>
      </c>
      <c r="M54" s="23">
        <v>4200</v>
      </c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4">
        <f t="shared" si="4"/>
        <v>3</v>
      </c>
      <c r="AA54" s="25">
        <f t="shared" si="5"/>
        <v>4733.34</v>
      </c>
      <c r="AB54" s="25">
        <f t="shared" si="6"/>
        <v>9466.68</v>
      </c>
      <c r="AC54" s="26">
        <f t="shared" si="7"/>
        <v>23.271392071079227</v>
      </c>
    </row>
    <row r="55" spans="1:29" ht="15.75" x14ac:dyDescent="0.2">
      <c r="A55" s="15">
        <v>38</v>
      </c>
      <c r="B55" s="16"/>
      <c r="C55" s="27" t="s">
        <v>102</v>
      </c>
      <c r="D55" s="18" t="s">
        <v>64</v>
      </c>
      <c r="E55" s="19">
        <v>1</v>
      </c>
      <c r="F55" s="19">
        <v>300</v>
      </c>
      <c r="G55" s="20" t="s">
        <v>65</v>
      </c>
      <c r="H55" s="21">
        <v>44946</v>
      </c>
      <c r="I55" s="21"/>
      <c r="J55" s="22">
        <v>1.0423</v>
      </c>
      <c r="K55" s="23">
        <v>6000</v>
      </c>
      <c r="L55" s="23">
        <v>4000</v>
      </c>
      <c r="M55" s="23">
        <v>4200</v>
      </c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4">
        <f t="shared" si="4"/>
        <v>3</v>
      </c>
      <c r="AA55" s="25">
        <f t="shared" si="5"/>
        <v>4733.34</v>
      </c>
      <c r="AB55" s="25">
        <f t="shared" si="6"/>
        <v>4733.34</v>
      </c>
      <c r="AC55" s="26">
        <f t="shared" si="7"/>
        <v>23.271392071079227</v>
      </c>
    </row>
    <row r="56" spans="1:29" ht="15.75" x14ac:dyDescent="0.2">
      <c r="A56" s="15">
        <v>39</v>
      </c>
      <c r="B56" s="16"/>
      <c r="C56" s="27" t="s">
        <v>103</v>
      </c>
      <c r="D56" s="18" t="s">
        <v>64</v>
      </c>
      <c r="E56" s="19">
        <v>1</v>
      </c>
      <c r="F56" s="19">
        <v>300</v>
      </c>
      <c r="G56" s="20" t="s">
        <v>65</v>
      </c>
      <c r="H56" s="21">
        <v>44946</v>
      </c>
      <c r="I56" s="21"/>
      <c r="J56" s="22">
        <v>1.0423</v>
      </c>
      <c r="K56" s="23">
        <v>6000</v>
      </c>
      <c r="L56" s="23">
        <v>4000</v>
      </c>
      <c r="M56" s="23">
        <v>4200</v>
      </c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4">
        <f t="shared" si="4"/>
        <v>3</v>
      </c>
      <c r="AA56" s="25">
        <f t="shared" si="5"/>
        <v>4733.34</v>
      </c>
      <c r="AB56" s="25">
        <f t="shared" si="6"/>
        <v>4733.34</v>
      </c>
      <c r="AC56" s="26">
        <f t="shared" si="7"/>
        <v>23.271392071079227</v>
      </c>
    </row>
    <row r="57" spans="1:29" ht="15.75" x14ac:dyDescent="0.2">
      <c r="A57" s="15">
        <v>40</v>
      </c>
      <c r="B57" s="16"/>
      <c r="C57" s="27" t="s">
        <v>104</v>
      </c>
      <c r="D57" s="18" t="s">
        <v>64</v>
      </c>
      <c r="E57" s="19">
        <v>1</v>
      </c>
      <c r="F57" s="19">
        <v>300</v>
      </c>
      <c r="G57" s="20" t="s">
        <v>65</v>
      </c>
      <c r="H57" s="21">
        <v>44946</v>
      </c>
      <c r="I57" s="21"/>
      <c r="J57" s="22">
        <v>1.0423</v>
      </c>
      <c r="K57" s="23">
        <v>6000</v>
      </c>
      <c r="L57" s="23">
        <v>4000</v>
      </c>
      <c r="M57" s="23">
        <v>4200</v>
      </c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4">
        <f t="shared" si="4"/>
        <v>3</v>
      </c>
      <c r="AA57" s="25">
        <f t="shared" si="5"/>
        <v>4733.34</v>
      </c>
      <c r="AB57" s="25">
        <f t="shared" si="6"/>
        <v>4733.34</v>
      </c>
      <c r="AC57" s="26">
        <f t="shared" si="7"/>
        <v>23.271392071079227</v>
      </c>
    </row>
    <row r="58" spans="1:29" ht="15.75" x14ac:dyDescent="0.2">
      <c r="A58" s="15">
        <v>41</v>
      </c>
      <c r="B58" s="16"/>
      <c r="C58" s="27" t="s">
        <v>105</v>
      </c>
      <c r="D58" s="18" t="s">
        <v>64</v>
      </c>
      <c r="E58" s="19">
        <v>3</v>
      </c>
      <c r="F58" s="19">
        <v>300</v>
      </c>
      <c r="G58" s="20" t="s">
        <v>65</v>
      </c>
      <c r="H58" s="21">
        <v>44946</v>
      </c>
      <c r="I58" s="21"/>
      <c r="J58" s="22">
        <v>1.0423</v>
      </c>
      <c r="K58" s="23"/>
      <c r="L58" s="23">
        <v>4000</v>
      </c>
      <c r="M58" s="23">
        <v>4200</v>
      </c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4">
        <f t="shared" si="4"/>
        <v>2</v>
      </c>
      <c r="AA58" s="25">
        <f t="shared" si="5"/>
        <v>4100</v>
      </c>
      <c r="AB58" s="25">
        <f t="shared" si="6"/>
        <v>12300</v>
      </c>
      <c r="AC58" s="26">
        <f t="shared" si="7"/>
        <v>3.4493013716416958</v>
      </c>
    </row>
    <row r="59" spans="1:29" ht="15.75" x14ac:dyDescent="0.2">
      <c r="A59" s="15">
        <v>42</v>
      </c>
      <c r="B59" s="16"/>
      <c r="C59" s="27" t="s">
        <v>106</v>
      </c>
      <c r="D59" s="18" t="s">
        <v>64</v>
      </c>
      <c r="E59" s="19">
        <v>1</v>
      </c>
      <c r="F59" s="19">
        <v>300</v>
      </c>
      <c r="G59" s="20" t="s">
        <v>65</v>
      </c>
      <c r="H59" s="21">
        <v>44946</v>
      </c>
      <c r="I59" s="21"/>
      <c r="J59" s="22">
        <v>1.0423</v>
      </c>
      <c r="K59" s="23">
        <v>6000</v>
      </c>
      <c r="L59" s="23">
        <v>4000</v>
      </c>
      <c r="M59" s="23">
        <v>3200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4">
        <f t="shared" si="4"/>
        <v>3</v>
      </c>
      <c r="AA59" s="25">
        <f t="shared" si="5"/>
        <v>4400</v>
      </c>
      <c r="AB59" s="25">
        <f t="shared" si="6"/>
        <v>4400</v>
      </c>
      <c r="AC59" s="26">
        <f t="shared" si="7"/>
        <v>32.777738867854453</v>
      </c>
    </row>
    <row r="60" spans="1:29" ht="15.75" x14ac:dyDescent="0.2">
      <c r="A60" s="15">
        <v>43</v>
      </c>
      <c r="B60" s="16"/>
      <c r="C60" s="27" t="s">
        <v>107</v>
      </c>
      <c r="D60" s="18" t="s">
        <v>64</v>
      </c>
      <c r="E60" s="19">
        <v>16</v>
      </c>
      <c r="F60" s="19">
        <v>400</v>
      </c>
      <c r="G60" s="20" t="s">
        <v>65</v>
      </c>
      <c r="H60" s="21">
        <v>44946</v>
      </c>
      <c r="I60" s="21"/>
      <c r="J60" s="22">
        <v>1.0423</v>
      </c>
      <c r="K60" s="23">
        <v>6000</v>
      </c>
      <c r="L60" s="23">
        <v>8000</v>
      </c>
      <c r="M60" s="23">
        <v>4200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4">
        <f t="shared" si="4"/>
        <v>3</v>
      </c>
      <c r="AA60" s="25">
        <f t="shared" si="5"/>
        <v>6066.67</v>
      </c>
      <c r="AB60" s="25">
        <f t="shared" si="6"/>
        <v>97066.72</v>
      </c>
      <c r="AC60" s="26">
        <f t="shared" si="7"/>
        <v>31.333119991435737</v>
      </c>
    </row>
    <row r="61" spans="1:29" ht="15.75" x14ac:dyDescent="0.2">
      <c r="A61" s="15">
        <v>44</v>
      </c>
      <c r="B61" s="16"/>
      <c r="C61" s="27" t="s">
        <v>108</v>
      </c>
      <c r="D61" s="18" t="s">
        <v>64</v>
      </c>
      <c r="E61" s="19">
        <v>1</v>
      </c>
      <c r="F61" s="19">
        <v>300</v>
      </c>
      <c r="G61" s="20" t="s">
        <v>65</v>
      </c>
      <c r="H61" s="21">
        <v>44946</v>
      </c>
      <c r="I61" s="21"/>
      <c r="J61" s="22">
        <v>1.0423</v>
      </c>
      <c r="K61" s="23"/>
      <c r="L61" s="23">
        <v>4000</v>
      </c>
      <c r="M61" s="23">
        <v>4200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4">
        <f t="shared" si="4"/>
        <v>2</v>
      </c>
      <c r="AA61" s="25">
        <f t="shared" si="5"/>
        <v>4100</v>
      </c>
      <c r="AB61" s="25">
        <f t="shared" si="6"/>
        <v>4100</v>
      </c>
      <c r="AC61" s="26">
        <f t="shared" si="7"/>
        <v>3.4493013716416958</v>
      </c>
    </row>
    <row r="62" spans="1:29" ht="31.5" x14ac:dyDescent="0.2">
      <c r="A62" s="15">
        <v>45</v>
      </c>
      <c r="B62" s="16"/>
      <c r="C62" s="27" t="s">
        <v>109</v>
      </c>
      <c r="D62" s="18" t="s">
        <v>64</v>
      </c>
      <c r="E62" s="19">
        <v>5</v>
      </c>
      <c r="F62" s="19">
        <v>400</v>
      </c>
      <c r="G62" s="20" t="s">
        <v>65</v>
      </c>
      <c r="H62" s="21">
        <v>44946</v>
      </c>
      <c r="I62" s="21"/>
      <c r="J62" s="22">
        <v>1.0423</v>
      </c>
      <c r="K62" s="23">
        <v>6000</v>
      </c>
      <c r="L62" s="23">
        <v>4000</v>
      </c>
      <c r="M62" s="23">
        <v>4200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4">
        <f t="shared" si="4"/>
        <v>3</v>
      </c>
      <c r="AA62" s="25">
        <f t="shared" si="5"/>
        <v>4733.34</v>
      </c>
      <c r="AB62" s="25">
        <f t="shared" si="6"/>
        <v>23666.7</v>
      </c>
      <c r="AC62" s="26">
        <f t="shared" si="7"/>
        <v>23.271392071079227</v>
      </c>
    </row>
    <row r="63" spans="1:29" ht="31.5" x14ac:dyDescent="0.2">
      <c r="A63" s="15">
        <v>46</v>
      </c>
      <c r="B63" s="16"/>
      <c r="C63" s="27" t="s">
        <v>110</v>
      </c>
      <c r="D63" s="18" t="s">
        <v>64</v>
      </c>
      <c r="E63" s="19">
        <v>1</v>
      </c>
      <c r="F63" s="19">
        <v>300</v>
      </c>
      <c r="G63" s="20" t="s">
        <v>65</v>
      </c>
      <c r="H63" s="21">
        <v>44946</v>
      </c>
      <c r="I63" s="21"/>
      <c r="J63" s="22">
        <v>1.0423</v>
      </c>
      <c r="K63" s="23">
        <v>6000</v>
      </c>
      <c r="L63" s="23">
        <v>4000</v>
      </c>
      <c r="M63" s="23">
        <v>4200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4">
        <f t="shared" si="4"/>
        <v>3</v>
      </c>
      <c r="AA63" s="25">
        <f t="shared" si="5"/>
        <v>4733.34</v>
      </c>
      <c r="AB63" s="25">
        <f t="shared" si="6"/>
        <v>4733.34</v>
      </c>
      <c r="AC63" s="26">
        <f t="shared" si="7"/>
        <v>23.271392071079227</v>
      </c>
    </row>
    <row r="64" spans="1:29" ht="15.75" x14ac:dyDescent="0.2">
      <c r="A64" s="15">
        <v>47</v>
      </c>
      <c r="B64" s="16"/>
      <c r="C64" s="27" t="s">
        <v>111</v>
      </c>
      <c r="D64" s="18" t="s">
        <v>64</v>
      </c>
      <c r="E64" s="19">
        <v>2</v>
      </c>
      <c r="F64" s="19">
        <v>300</v>
      </c>
      <c r="G64" s="20" t="s">
        <v>65</v>
      </c>
      <c r="H64" s="21">
        <v>44946</v>
      </c>
      <c r="I64" s="21"/>
      <c r="J64" s="22">
        <v>1.0423</v>
      </c>
      <c r="K64" s="23"/>
      <c r="L64" s="23">
        <v>4000</v>
      </c>
      <c r="M64" s="23">
        <v>4200</v>
      </c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4">
        <f t="shared" si="4"/>
        <v>2</v>
      </c>
      <c r="AA64" s="25">
        <f t="shared" si="5"/>
        <v>4100</v>
      </c>
      <c r="AB64" s="25">
        <f t="shared" si="6"/>
        <v>8200</v>
      </c>
      <c r="AC64" s="26">
        <f t="shared" si="7"/>
        <v>3.4493013716416958</v>
      </c>
    </row>
    <row r="65" spans="1:29" ht="15.75" x14ac:dyDescent="0.2">
      <c r="A65" s="15">
        <v>48</v>
      </c>
      <c r="B65" s="16"/>
      <c r="C65" s="27" t="s">
        <v>112</v>
      </c>
      <c r="D65" s="18" t="s">
        <v>64</v>
      </c>
      <c r="E65" s="19">
        <v>1</v>
      </c>
      <c r="F65" s="19">
        <v>300</v>
      </c>
      <c r="G65" s="20" t="s">
        <v>65</v>
      </c>
      <c r="H65" s="21">
        <v>44946</v>
      </c>
      <c r="I65" s="21"/>
      <c r="J65" s="22">
        <v>1.0423</v>
      </c>
      <c r="K65" s="23"/>
      <c r="L65" s="23">
        <v>3000</v>
      </c>
      <c r="M65" s="23">
        <v>4200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4">
        <f t="shared" si="4"/>
        <v>2</v>
      </c>
      <c r="AA65" s="25">
        <f t="shared" si="5"/>
        <v>3600</v>
      </c>
      <c r="AB65" s="25">
        <f t="shared" si="6"/>
        <v>3600</v>
      </c>
      <c r="AC65" s="26">
        <f t="shared" si="7"/>
        <v>23.570226039551585</v>
      </c>
    </row>
    <row r="66" spans="1:29" ht="15.75" x14ac:dyDescent="0.2">
      <c r="A66" s="15">
        <v>49</v>
      </c>
      <c r="B66" s="16"/>
      <c r="C66" s="27" t="s">
        <v>113</v>
      </c>
      <c r="D66" s="18" t="s">
        <v>64</v>
      </c>
      <c r="E66" s="19">
        <v>1</v>
      </c>
      <c r="F66" s="19">
        <v>300</v>
      </c>
      <c r="G66" s="20" t="s">
        <v>65</v>
      </c>
      <c r="H66" s="21">
        <v>44946</v>
      </c>
      <c r="I66" s="21"/>
      <c r="J66" s="22">
        <v>1.0423</v>
      </c>
      <c r="K66" s="23"/>
      <c r="L66" s="23">
        <v>3000</v>
      </c>
      <c r="M66" s="23">
        <v>4200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4">
        <f t="shared" si="4"/>
        <v>2</v>
      </c>
      <c r="AA66" s="25">
        <f t="shared" si="5"/>
        <v>3600</v>
      </c>
      <c r="AB66" s="25">
        <f t="shared" si="6"/>
        <v>3600</v>
      </c>
      <c r="AC66" s="26">
        <f t="shared" si="7"/>
        <v>23.570226039551585</v>
      </c>
    </row>
    <row r="67" spans="1:29" ht="15.75" x14ac:dyDescent="0.2">
      <c r="A67" s="15">
        <v>50</v>
      </c>
      <c r="B67" s="16"/>
      <c r="C67" s="27" t="s">
        <v>114</v>
      </c>
      <c r="D67" s="18" t="s">
        <v>64</v>
      </c>
      <c r="E67" s="19">
        <v>1</v>
      </c>
      <c r="F67" s="19">
        <v>300</v>
      </c>
      <c r="G67" s="20" t="s">
        <v>65</v>
      </c>
      <c r="H67" s="21">
        <v>44946</v>
      </c>
      <c r="I67" s="21"/>
      <c r="J67" s="22">
        <v>1.0423</v>
      </c>
      <c r="K67" s="23"/>
      <c r="L67" s="23"/>
      <c r="M67" s="23">
        <v>4200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>
        <f t="shared" si="4"/>
        <v>1</v>
      </c>
      <c r="AA67" s="25">
        <f t="shared" si="5"/>
        <v>4200</v>
      </c>
      <c r="AB67" s="25">
        <f t="shared" si="6"/>
        <v>4200</v>
      </c>
      <c r="AC67" s="26"/>
    </row>
    <row r="68" spans="1:29" ht="15.75" x14ac:dyDescent="0.2">
      <c r="A68" s="15">
        <v>51</v>
      </c>
      <c r="B68" s="16"/>
      <c r="C68" s="27" t="s">
        <v>115</v>
      </c>
      <c r="D68" s="18" t="s">
        <v>64</v>
      </c>
      <c r="E68" s="19">
        <v>1</v>
      </c>
      <c r="F68" s="19">
        <v>300</v>
      </c>
      <c r="G68" s="20" t="s">
        <v>65</v>
      </c>
      <c r="H68" s="21">
        <v>44946</v>
      </c>
      <c r="I68" s="21"/>
      <c r="J68" s="22">
        <v>1.0423</v>
      </c>
      <c r="K68" s="23"/>
      <c r="L68" s="23">
        <v>4000</v>
      </c>
      <c r="M68" s="23">
        <v>4200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4">
        <f t="shared" si="4"/>
        <v>2</v>
      </c>
      <c r="AA68" s="25">
        <f t="shared" si="5"/>
        <v>4100</v>
      </c>
      <c r="AB68" s="25">
        <f t="shared" si="6"/>
        <v>4100</v>
      </c>
      <c r="AC68" s="26">
        <f t="shared" si="7"/>
        <v>3.4493013716416958</v>
      </c>
    </row>
    <row r="69" spans="1:29" ht="15.75" x14ac:dyDescent="0.2">
      <c r="A69" s="15">
        <v>52</v>
      </c>
      <c r="B69" s="16"/>
      <c r="C69" s="27" t="s">
        <v>116</v>
      </c>
      <c r="D69" s="18" t="s">
        <v>64</v>
      </c>
      <c r="E69" s="19">
        <v>1</v>
      </c>
      <c r="F69" s="19">
        <v>300</v>
      </c>
      <c r="G69" s="20" t="s">
        <v>65</v>
      </c>
      <c r="H69" s="21">
        <v>44946</v>
      </c>
      <c r="I69" s="21"/>
      <c r="J69" s="22">
        <v>1.0423</v>
      </c>
      <c r="K69" s="23">
        <v>5000</v>
      </c>
      <c r="L69" s="23">
        <v>4000</v>
      </c>
      <c r="M69" s="23">
        <v>5000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4">
        <f t="shared" si="4"/>
        <v>3</v>
      </c>
      <c r="AA69" s="25">
        <f t="shared" si="5"/>
        <v>4666.67</v>
      </c>
      <c r="AB69" s="25">
        <f t="shared" si="6"/>
        <v>4666.67</v>
      </c>
      <c r="AC69" s="26">
        <f t="shared" si="7"/>
        <v>12.37178264564721</v>
      </c>
    </row>
    <row r="70" spans="1:29" ht="15.75" x14ac:dyDescent="0.2">
      <c r="A70" s="15">
        <v>53</v>
      </c>
      <c r="B70" s="16"/>
      <c r="C70" s="27" t="s">
        <v>117</v>
      </c>
      <c r="D70" s="18" t="s">
        <v>64</v>
      </c>
      <c r="E70" s="19">
        <v>1</v>
      </c>
      <c r="F70" s="19">
        <v>300</v>
      </c>
      <c r="G70" s="20" t="s">
        <v>65</v>
      </c>
      <c r="H70" s="21">
        <v>44946</v>
      </c>
      <c r="I70" s="21"/>
      <c r="J70" s="22">
        <v>1.0423</v>
      </c>
      <c r="K70" s="23">
        <v>6000</v>
      </c>
      <c r="L70" s="23">
        <v>4000</v>
      </c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4">
        <f t="shared" si="4"/>
        <v>2</v>
      </c>
      <c r="AA70" s="25">
        <f t="shared" si="5"/>
        <v>5000</v>
      </c>
      <c r="AB70" s="25">
        <f t="shared" si="6"/>
        <v>5000</v>
      </c>
      <c r="AC70" s="26">
        <f t="shared" si="7"/>
        <v>28.284271247461902</v>
      </c>
    </row>
    <row r="71" spans="1:29" ht="47.25" x14ac:dyDescent="0.2">
      <c r="A71" s="15">
        <v>54</v>
      </c>
      <c r="B71" s="16"/>
      <c r="C71" s="27" t="s">
        <v>118</v>
      </c>
      <c r="D71" s="18" t="s">
        <v>64</v>
      </c>
      <c r="E71" s="19">
        <v>2</v>
      </c>
      <c r="F71" s="19">
        <v>300</v>
      </c>
      <c r="G71" s="20" t="s">
        <v>65</v>
      </c>
      <c r="H71" s="21">
        <v>44946</v>
      </c>
      <c r="I71" s="21"/>
      <c r="J71" s="22">
        <v>1.0423</v>
      </c>
      <c r="K71" s="23">
        <v>5000</v>
      </c>
      <c r="L71" s="23">
        <v>6000</v>
      </c>
      <c r="M71" s="23">
        <v>4200</v>
      </c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4">
        <f t="shared" si="4"/>
        <v>3</v>
      </c>
      <c r="AA71" s="25">
        <f t="shared" si="5"/>
        <v>5066.67</v>
      </c>
      <c r="AB71" s="25">
        <f t="shared" si="6"/>
        <v>10133.34</v>
      </c>
      <c r="AC71" s="26">
        <f t="shared" si="7"/>
        <v>17.799658366630947</v>
      </c>
    </row>
    <row r="72" spans="1:29" ht="15.75" x14ac:dyDescent="0.2">
      <c r="A72" s="15">
        <v>55</v>
      </c>
      <c r="B72" s="16"/>
      <c r="C72" s="27" t="s">
        <v>119</v>
      </c>
      <c r="D72" s="18" t="s">
        <v>64</v>
      </c>
      <c r="E72" s="19">
        <v>1</v>
      </c>
      <c r="F72" s="19">
        <v>300</v>
      </c>
      <c r="G72" s="20" t="s">
        <v>65</v>
      </c>
      <c r="H72" s="21">
        <v>44946</v>
      </c>
      <c r="I72" s="21"/>
      <c r="J72" s="22">
        <v>1.0423</v>
      </c>
      <c r="K72" s="23"/>
      <c r="L72" s="23">
        <v>4000</v>
      </c>
      <c r="M72" s="23">
        <v>3500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4">
        <f t="shared" si="4"/>
        <v>2</v>
      </c>
      <c r="AA72" s="25">
        <f t="shared" si="5"/>
        <v>3750</v>
      </c>
      <c r="AB72" s="25">
        <f t="shared" si="6"/>
        <v>3750</v>
      </c>
      <c r="AC72" s="26">
        <f t="shared" si="7"/>
        <v>9.428090415820634</v>
      </c>
    </row>
    <row r="73" spans="1:29" ht="15.75" x14ac:dyDescent="0.2">
      <c r="A73" s="15">
        <v>56</v>
      </c>
      <c r="B73" s="16"/>
      <c r="C73" s="28" t="s">
        <v>120</v>
      </c>
      <c r="D73" s="18" t="s">
        <v>64</v>
      </c>
      <c r="E73" s="19">
        <v>1</v>
      </c>
      <c r="F73" s="19">
        <v>300</v>
      </c>
      <c r="G73" s="20" t="s">
        <v>65</v>
      </c>
      <c r="H73" s="21">
        <v>44946</v>
      </c>
      <c r="I73" s="21"/>
      <c r="J73" s="22">
        <v>1.0423</v>
      </c>
      <c r="K73" s="23">
        <v>8000</v>
      </c>
      <c r="L73" s="23">
        <v>6000</v>
      </c>
      <c r="M73" s="23">
        <v>4200</v>
      </c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4">
        <f t="shared" si="4"/>
        <v>3</v>
      </c>
      <c r="AA73" s="25">
        <f t="shared" si="5"/>
        <v>6066.67</v>
      </c>
      <c r="AB73" s="25">
        <f t="shared" si="6"/>
        <v>6066.67</v>
      </c>
      <c r="AC73" s="26">
        <f t="shared" si="7"/>
        <v>31.333119991435737</v>
      </c>
    </row>
    <row r="74" spans="1:29" ht="15.75" x14ac:dyDescent="0.2">
      <c r="A74" s="15">
        <v>57</v>
      </c>
      <c r="B74" s="16"/>
      <c r="C74" s="28" t="s">
        <v>121</v>
      </c>
      <c r="D74" s="18" t="s">
        <v>64</v>
      </c>
      <c r="E74" s="19">
        <v>1</v>
      </c>
      <c r="F74" s="19">
        <v>300</v>
      </c>
      <c r="G74" s="20" t="s">
        <v>65</v>
      </c>
      <c r="H74" s="21">
        <v>44946</v>
      </c>
      <c r="I74" s="21"/>
      <c r="J74" s="22">
        <v>1.0423</v>
      </c>
      <c r="K74" s="23">
        <v>6000</v>
      </c>
      <c r="L74" s="23">
        <v>6000</v>
      </c>
      <c r="M74" s="23">
        <v>5000</v>
      </c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4">
        <f t="shared" si="4"/>
        <v>3</v>
      </c>
      <c r="AA74" s="25">
        <f t="shared" si="5"/>
        <v>5666.67</v>
      </c>
      <c r="AB74" s="25">
        <f t="shared" si="6"/>
        <v>5666.67</v>
      </c>
      <c r="AC74" s="26">
        <f t="shared" si="7"/>
        <v>10.188528168918001</v>
      </c>
    </row>
    <row r="75" spans="1:29" ht="31.5" x14ac:dyDescent="0.2">
      <c r="A75" s="15">
        <v>58</v>
      </c>
      <c r="B75" s="16"/>
      <c r="C75" s="27" t="s">
        <v>122</v>
      </c>
      <c r="D75" s="18" t="s">
        <v>64</v>
      </c>
      <c r="E75" s="19">
        <v>1</v>
      </c>
      <c r="F75" s="19">
        <v>300</v>
      </c>
      <c r="G75" s="20" t="s">
        <v>65</v>
      </c>
      <c r="H75" s="21">
        <v>44946</v>
      </c>
      <c r="I75" s="21"/>
      <c r="J75" s="22">
        <v>1.0423</v>
      </c>
      <c r="K75" s="23">
        <v>5000</v>
      </c>
      <c r="L75" s="23">
        <v>4000</v>
      </c>
      <c r="M75" s="23">
        <v>4200</v>
      </c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4">
        <f t="shared" si="4"/>
        <v>3</v>
      </c>
      <c r="AA75" s="25">
        <f t="shared" si="5"/>
        <v>4400</v>
      </c>
      <c r="AB75" s="25">
        <f t="shared" si="6"/>
        <v>4400</v>
      </c>
      <c r="AC75" s="26">
        <f t="shared" si="7"/>
        <v>12.026142323020867</v>
      </c>
    </row>
    <row r="76" spans="1:29" ht="47.25" x14ac:dyDescent="0.2">
      <c r="A76" s="15">
        <v>59</v>
      </c>
      <c r="B76" s="16"/>
      <c r="C76" s="27" t="s">
        <v>123</v>
      </c>
      <c r="D76" s="18" t="s">
        <v>64</v>
      </c>
      <c r="E76" s="19">
        <v>1</v>
      </c>
      <c r="F76" s="19">
        <v>300</v>
      </c>
      <c r="G76" s="20" t="s">
        <v>65</v>
      </c>
      <c r="H76" s="21">
        <v>44946</v>
      </c>
      <c r="I76" s="21"/>
      <c r="J76" s="22">
        <v>1.0423</v>
      </c>
      <c r="K76" s="23">
        <v>6000</v>
      </c>
      <c r="L76" s="23">
        <v>4000</v>
      </c>
      <c r="M76" s="23">
        <v>4200</v>
      </c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4">
        <f t="shared" si="4"/>
        <v>3</v>
      </c>
      <c r="AA76" s="25">
        <f t="shared" si="5"/>
        <v>4733.34</v>
      </c>
      <c r="AB76" s="25">
        <f t="shared" si="6"/>
        <v>4733.34</v>
      </c>
      <c r="AC76" s="26">
        <f t="shared" si="7"/>
        <v>23.271392071079227</v>
      </c>
    </row>
    <row r="77" spans="1:29" ht="31.5" x14ac:dyDescent="0.2">
      <c r="A77" s="15">
        <v>60</v>
      </c>
      <c r="B77" s="16"/>
      <c r="C77" s="27" t="s">
        <v>124</v>
      </c>
      <c r="D77" s="18" t="s">
        <v>64</v>
      </c>
      <c r="E77" s="19">
        <v>1</v>
      </c>
      <c r="F77" s="19">
        <v>300</v>
      </c>
      <c r="G77" s="20" t="s">
        <v>65</v>
      </c>
      <c r="H77" s="21">
        <v>44946</v>
      </c>
      <c r="I77" s="21"/>
      <c r="J77" s="22">
        <v>1.0423</v>
      </c>
      <c r="K77" s="23">
        <v>6000</v>
      </c>
      <c r="L77" s="23">
        <v>6000</v>
      </c>
      <c r="M77" s="23">
        <v>4200</v>
      </c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4">
        <f t="shared" si="4"/>
        <v>3</v>
      </c>
      <c r="AA77" s="25">
        <f t="shared" si="5"/>
        <v>5400</v>
      </c>
      <c r="AB77" s="25">
        <f t="shared" si="6"/>
        <v>5400</v>
      </c>
      <c r="AC77" s="26">
        <f t="shared" si="7"/>
        <v>19.245008972987527</v>
      </c>
    </row>
    <row r="78" spans="1:29" ht="31.5" x14ac:dyDescent="0.2">
      <c r="A78" s="15">
        <v>61</v>
      </c>
      <c r="B78" s="16"/>
      <c r="C78" s="27" t="s">
        <v>125</v>
      </c>
      <c r="D78" s="18" t="s">
        <v>64</v>
      </c>
      <c r="E78" s="19">
        <v>1</v>
      </c>
      <c r="F78" s="19">
        <v>300</v>
      </c>
      <c r="G78" s="20" t="s">
        <v>65</v>
      </c>
      <c r="H78" s="21">
        <v>44946</v>
      </c>
      <c r="I78" s="21"/>
      <c r="J78" s="22">
        <v>1.0423</v>
      </c>
      <c r="K78" s="23">
        <v>5000</v>
      </c>
      <c r="L78" s="23">
        <v>4000</v>
      </c>
      <c r="M78" s="23">
        <v>4200</v>
      </c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4">
        <f t="shared" si="4"/>
        <v>3</v>
      </c>
      <c r="AA78" s="25">
        <f t="shared" si="5"/>
        <v>4400</v>
      </c>
      <c r="AB78" s="25">
        <f t="shared" si="6"/>
        <v>4400</v>
      </c>
      <c r="AC78" s="26">
        <f t="shared" si="7"/>
        <v>12.026142323020867</v>
      </c>
    </row>
    <row r="79" spans="1:29" ht="47.25" x14ac:dyDescent="0.2">
      <c r="A79" s="15">
        <v>62</v>
      </c>
      <c r="B79" s="16"/>
      <c r="C79" s="29" t="s">
        <v>126</v>
      </c>
      <c r="D79" s="18" t="s">
        <v>64</v>
      </c>
      <c r="E79" s="19">
        <v>1</v>
      </c>
      <c r="F79" s="19">
        <v>300</v>
      </c>
      <c r="G79" s="20" t="s">
        <v>65</v>
      </c>
      <c r="H79" s="21">
        <v>44946</v>
      </c>
      <c r="I79" s="21"/>
      <c r="J79" s="22">
        <v>1.0423</v>
      </c>
      <c r="K79" s="23">
        <v>5000</v>
      </c>
      <c r="L79" s="23">
        <v>4000</v>
      </c>
      <c r="M79" s="23">
        <v>4200</v>
      </c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4">
        <f t="shared" si="4"/>
        <v>3</v>
      </c>
      <c r="AA79" s="25">
        <f t="shared" si="5"/>
        <v>4400</v>
      </c>
      <c r="AB79" s="25">
        <f t="shared" si="6"/>
        <v>4400</v>
      </c>
      <c r="AC79" s="26">
        <f t="shared" si="7"/>
        <v>12.026142323020867</v>
      </c>
    </row>
    <row r="80" spans="1:29" ht="31.5" x14ac:dyDescent="0.2">
      <c r="A80" s="15">
        <v>63</v>
      </c>
      <c r="B80" s="16"/>
      <c r="C80" s="28" t="s">
        <v>127</v>
      </c>
      <c r="D80" s="18" t="s">
        <v>64</v>
      </c>
      <c r="E80" s="19">
        <v>1</v>
      </c>
      <c r="F80" s="19"/>
      <c r="G80" s="20"/>
      <c r="H80" s="21"/>
      <c r="I80" s="21"/>
      <c r="J80" s="22">
        <v>1.0423</v>
      </c>
      <c r="K80" s="23">
        <v>5000</v>
      </c>
      <c r="L80" s="23">
        <v>4000</v>
      </c>
      <c r="M80" s="23">
        <v>4200</v>
      </c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4">
        <f t="shared" si="4"/>
        <v>3</v>
      </c>
      <c r="AA80" s="25">
        <f t="shared" si="5"/>
        <v>4400</v>
      </c>
      <c r="AB80" s="25">
        <f t="shared" si="6"/>
        <v>4400</v>
      </c>
      <c r="AC80" s="26">
        <f t="shared" si="7"/>
        <v>12.026142323020867</v>
      </c>
    </row>
    <row r="81" spans="1:29" ht="31.5" x14ac:dyDescent="0.2">
      <c r="A81" s="15">
        <v>64</v>
      </c>
      <c r="B81" s="16"/>
      <c r="C81" s="28" t="s">
        <v>128</v>
      </c>
      <c r="D81" s="18" t="s">
        <v>64</v>
      </c>
      <c r="E81" s="19">
        <v>1</v>
      </c>
      <c r="F81" s="19"/>
      <c r="G81" s="20"/>
      <c r="H81" s="21"/>
      <c r="I81" s="21"/>
      <c r="J81" s="22">
        <v>1.0423</v>
      </c>
      <c r="K81" s="23">
        <v>5000</v>
      </c>
      <c r="L81" s="23">
        <v>6000</v>
      </c>
      <c r="M81" s="23">
        <v>4200</v>
      </c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4">
        <f t="shared" si="4"/>
        <v>3</v>
      </c>
      <c r="AA81" s="25">
        <f t="shared" si="5"/>
        <v>5066.67</v>
      </c>
      <c r="AB81" s="25">
        <f t="shared" si="6"/>
        <v>5066.67</v>
      </c>
      <c r="AC81" s="26">
        <f t="shared" si="7"/>
        <v>17.799658366630947</v>
      </c>
    </row>
    <row r="82" spans="1:29" ht="12.75" customHeight="1" x14ac:dyDescent="0.2">
      <c r="A82" s="30"/>
      <c r="B82" s="31"/>
      <c r="C82" s="55" t="s">
        <v>129</v>
      </c>
      <c r="D82" s="55"/>
      <c r="E82" s="55"/>
      <c r="F82" s="55"/>
      <c r="G82" s="55"/>
      <c r="H82" s="55"/>
      <c r="I82" s="55"/>
      <c r="J82" s="55"/>
      <c r="K82" s="55"/>
      <c r="L82" s="55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3"/>
      <c r="AB82" s="33">
        <f>SUM(AB18:AB81)</f>
        <v>2162885.69</v>
      </c>
      <c r="AC82" s="34"/>
    </row>
    <row r="83" spans="1:29" s="35" customFormat="1" x14ac:dyDescent="0.2">
      <c r="C83" s="35" t="s">
        <v>130</v>
      </c>
    </row>
    <row r="84" spans="1:29" s="35" customFormat="1" x14ac:dyDescent="0.2">
      <c r="C84" s="36" t="s">
        <v>131</v>
      </c>
    </row>
    <row r="85" spans="1:29" s="35" customFormat="1" x14ac:dyDescent="0.2">
      <c r="C85" s="36" t="s">
        <v>132</v>
      </c>
    </row>
    <row r="86" spans="1:29" s="35" customFormat="1" x14ac:dyDescent="0.2">
      <c r="C86" s="36" t="s">
        <v>133</v>
      </c>
    </row>
    <row r="87" spans="1:29" s="37" customFormat="1" ht="15.75" x14ac:dyDescent="0.25">
      <c r="C87" s="38" t="s">
        <v>134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9" s="37" customFormat="1" ht="15.75" x14ac:dyDescent="0.25">
      <c r="C88" s="39">
        <v>45250</v>
      </c>
      <c r="D88" s="40"/>
      <c r="E88" s="40"/>
      <c r="F88" s="56" t="s">
        <v>135</v>
      </c>
      <c r="G88" s="56"/>
      <c r="H88" s="56"/>
      <c r="I88" s="56"/>
      <c r="J88" s="56"/>
      <c r="K88" s="56"/>
      <c r="L88" s="56"/>
      <c r="M88" s="56"/>
      <c r="N88" s="42"/>
      <c r="O88" s="42"/>
      <c r="P88" s="1"/>
      <c r="Q88" s="1"/>
      <c r="R88" s="1"/>
      <c r="S88" s="1"/>
      <c r="T88" s="1"/>
      <c r="U88" s="40"/>
      <c r="V88" s="40"/>
      <c r="W88" s="40"/>
      <c r="X88" s="40"/>
      <c r="Y88" s="40"/>
      <c r="Z88" s="40"/>
      <c r="AA88" s="40"/>
      <c r="AB88" s="43"/>
    </row>
    <row r="89" spans="1:29" s="37" customFormat="1" ht="15.75" x14ac:dyDescent="0.25">
      <c r="C89" s="44" t="s">
        <v>136</v>
      </c>
      <c r="D89" s="40"/>
      <c r="E89" s="40"/>
      <c r="F89" s="57" t="s">
        <v>137</v>
      </c>
      <c r="G89" s="57"/>
      <c r="H89" s="57"/>
      <c r="I89" s="57"/>
      <c r="J89" s="57"/>
      <c r="K89" s="58" t="s">
        <v>138</v>
      </c>
      <c r="L89" s="58"/>
      <c r="M89" s="58"/>
      <c r="N89" s="42"/>
      <c r="O89" s="42"/>
      <c r="P89" s="1"/>
      <c r="Q89" s="1"/>
      <c r="R89" s="1"/>
      <c r="S89" s="1"/>
      <c r="T89" s="1"/>
      <c r="U89" s="40"/>
      <c r="V89" s="40"/>
      <c r="W89" s="40"/>
      <c r="X89" s="40"/>
      <c r="Y89" s="40"/>
      <c r="Z89" s="40"/>
      <c r="AA89" s="40"/>
    </row>
    <row r="90" spans="1:29" x14ac:dyDescent="0.2">
      <c r="C90" s="45"/>
      <c r="U90" s="46"/>
      <c r="V90" s="46"/>
      <c r="W90" s="46"/>
      <c r="X90" s="46"/>
      <c r="Y90" s="46"/>
      <c r="Z90" s="46"/>
      <c r="AA90" s="46"/>
    </row>
    <row r="91" spans="1:29" x14ac:dyDescent="0.2">
      <c r="C91" s="38" t="s">
        <v>139</v>
      </c>
      <c r="U91" s="46"/>
      <c r="V91" s="46"/>
      <c r="W91" s="46"/>
      <c r="X91" s="46"/>
      <c r="Y91" s="46"/>
      <c r="Z91" s="46"/>
      <c r="AA91" s="46"/>
    </row>
    <row r="92" spans="1:29" x14ac:dyDescent="0.2">
      <c r="C92" s="41"/>
      <c r="D92" s="40"/>
      <c r="E92" s="40"/>
      <c r="F92" s="56"/>
      <c r="G92" s="56"/>
      <c r="H92" s="56"/>
      <c r="I92" s="56"/>
      <c r="J92" s="56"/>
      <c r="K92" s="56"/>
      <c r="L92" s="56"/>
      <c r="M92" s="56"/>
      <c r="N92" s="42"/>
      <c r="O92" s="42"/>
      <c r="U92" s="40"/>
      <c r="V92" s="40"/>
      <c r="W92" s="40"/>
      <c r="X92" s="40"/>
      <c r="Y92" s="40"/>
      <c r="Z92" s="40"/>
      <c r="AA92" s="40"/>
    </row>
    <row r="93" spans="1:29" x14ac:dyDescent="0.2">
      <c r="C93" s="44" t="s">
        <v>136</v>
      </c>
      <c r="D93" s="40"/>
      <c r="E93" s="40"/>
      <c r="F93" s="57" t="s">
        <v>137</v>
      </c>
      <c r="G93" s="57"/>
      <c r="H93" s="57"/>
      <c r="I93" s="57"/>
      <c r="J93" s="57"/>
      <c r="K93" s="58" t="s">
        <v>138</v>
      </c>
      <c r="L93" s="58"/>
      <c r="M93" s="58"/>
      <c r="N93" s="42"/>
      <c r="O93" s="42"/>
      <c r="U93" s="40"/>
      <c r="V93" s="40"/>
      <c r="W93" s="40"/>
      <c r="X93" s="40"/>
      <c r="Y93" s="40"/>
      <c r="Z93" s="40"/>
      <c r="AA93" s="40"/>
    </row>
    <row r="96" spans="1:29" x14ac:dyDescent="0.2">
      <c r="C96" s="38" t="s">
        <v>140</v>
      </c>
    </row>
    <row r="98" spans="3:29" x14ac:dyDescent="0.2"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</row>
  </sheetData>
  <autoFilter ref="A17:AC82"/>
  <mergeCells count="35">
    <mergeCell ref="F92:J92"/>
    <mergeCell ref="K92:M92"/>
    <mergeCell ref="F93:J93"/>
    <mergeCell ref="K93:M93"/>
    <mergeCell ref="C98:AC98"/>
    <mergeCell ref="C82:L82"/>
    <mergeCell ref="F88:J88"/>
    <mergeCell ref="K88:M88"/>
    <mergeCell ref="F89:J89"/>
    <mergeCell ref="K89:M89"/>
    <mergeCell ref="AC14:AC16"/>
    <mergeCell ref="F15:F16"/>
    <mergeCell ref="G15:G16"/>
    <mergeCell ref="H15:H16"/>
    <mergeCell ref="I15:I16"/>
    <mergeCell ref="K15:M15"/>
    <mergeCell ref="D10:AB10"/>
    <mergeCell ref="D11:AB11"/>
    <mergeCell ref="D12:AB12"/>
    <mergeCell ref="A14:A16"/>
    <mergeCell ref="B14:B16"/>
    <mergeCell ref="C14:C16"/>
    <mergeCell ref="D14:D16"/>
    <mergeCell ref="E14:E16"/>
    <mergeCell ref="F14:I14"/>
    <mergeCell ref="J14:J16"/>
    <mergeCell ref="K14:M14"/>
    <mergeCell ref="Z14:Z16"/>
    <mergeCell ref="AA14:AA16"/>
    <mergeCell ref="AB14:AB16"/>
    <mergeCell ref="C4:AB4"/>
    <mergeCell ref="D6:AB6"/>
    <mergeCell ref="D7:AB7"/>
    <mergeCell ref="D8:AB8"/>
    <mergeCell ref="D9:AB9"/>
  </mergeCells>
  <dataValidations count="1">
    <dataValidation type="list" allowBlank="1" showInputMessage="1" showErrorMessage="1" sqref="D7:AB7">
      <formula1>подгруппа</formula1>
      <formula2>0</formula2>
    </dataValidation>
  </dataValidations>
  <pageMargins left="0.23611111111111099" right="0" top="0.39374999999999999" bottom="0.39374999999999999" header="0.511811023622047" footer="0.511811023622047"/>
  <pageSetup paperSize="8" scale="65" orientation="landscape" horizontalDpi="300" verticalDpi="300" r:id="rId1"/>
  <rowBreaks count="6" manualBreakCount="6">
    <brk id="25" max="16383" man="1"/>
    <brk id="34" max="16383" man="1"/>
    <brk id="44" max="16383" man="1"/>
    <brk id="55" max="16383" man="1"/>
    <brk id="68" max="16383" man="1"/>
    <brk id="96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12</cp:revision>
  <cp:lastPrinted>2022-12-02T10:13:44Z</cp:lastPrinted>
  <dcterms:created xsi:type="dcterms:W3CDTF">1996-10-08T23:32:33Z</dcterms:created>
  <dcterms:modified xsi:type="dcterms:W3CDTF">2023-12-05T11:30:44Z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